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2"/>
  </bookViews>
  <sheets>
    <sheet name="Ассистенты" sheetId="1" r:id="rId1"/>
    <sheet name="Доценты" sheetId="2" r:id="rId2"/>
    <sheet name="Профессора" sheetId="3" r:id="rId3"/>
  </sheets>
  <definedNames/>
  <calcPr fullCalcOnLoad="1"/>
</workbook>
</file>

<file path=xl/sharedStrings.xml><?xml version="1.0" encoding="utf-8"?>
<sst xmlns="http://schemas.openxmlformats.org/spreadsheetml/2006/main" count="190" uniqueCount="51">
  <si>
    <t xml:space="preserve">АССИСТЕНТЫ </t>
  </si>
  <si>
    <t>ИТОГО % выполнения</t>
  </si>
  <si>
    <t>ИТОГО КОЭФФИЦИЕНТ</t>
  </si>
  <si>
    <t>№ п/п</t>
  </si>
  <si>
    <t>Ф.И.О.</t>
  </si>
  <si>
    <t>Кафедра</t>
  </si>
  <si>
    <t>Занимаемая ставка</t>
  </si>
  <si>
    <t>УЧЕБНО-МЕТОДИЧЕСКАЯ РАБОТА</t>
  </si>
  <si>
    <t>% выполнения УМ работы</t>
  </si>
  <si>
    <t>НАУЧНАЯ РАБОТА</t>
  </si>
  <si>
    <t>% выполнения Научной деятельности</t>
  </si>
  <si>
    <t>КЛИНИЧЕСКАЯ РАБОТА</t>
  </si>
  <si>
    <t>% выполнения Клинической деятельности</t>
  </si>
  <si>
    <t>ПРОФЕССИОНАЛЬНЫЙ РОСТ</t>
  </si>
  <si>
    <t>% выполнения Профессионального роста</t>
  </si>
  <si>
    <t>ВОСПИТАТЕЛЬНАЯ РАБОТА</t>
  </si>
  <si>
    <t>% выполнения воспитательной работы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</si>
  <si>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</si>
  <si>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</si>
  <si>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</si>
  <si>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</si>
  <si>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</si>
  <si>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>Количество актов внедрения</t>
  </si>
  <si>
    <t>НИРС</t>
  </si>
  <si>
    <t>Количество организованных и проведенных мастер-классов, семинаров на клинических базах и других ЛПО</t>
  </si>
  <si>
    <t>Уровень владения государственным языком (В2)</t>
  </si>
  <si>
    <t>Уровень владения  английским  языком (Intermediate)</t>
  </si>
  <si>
    <t>Участие в рабочих группах и различных комиссиях</t>
  </si>
  <si>
    <t>Количество организованных и проведенных мероприятий на уровне факультета и выше в течение года</t>
  </si>
  <si>
    <t>Количество проведенных мероприятий в общежитии в течение года</t>
  </si>
  <si>
    <t>ПЛАН</t>
  </si>
  <si>
    <t>ФАКТ</t>
  </si>
  <si>
    <t>%</t>
  </si>
  <si>
    <t>КОВ</t>
  </si>
  <si>
    <t>К1</t>
  </si>
  <si>
    <t>К2</t>
  </si>
  <si>
    <t>К3</t>
  </si>
  <si>
    <t>К4</t>
  </si>
  <si>
    <t>К5</t>
  </si>
  <si>
    <t>К</t>
  </si>
  <si>
    <t>интерн.и резид. по педиатрии №2</t>
  </si>
  <si>
    <t>Тулебаева А.К.</t>
  </si>
  <si>
    <t>ДОЦЕНТЫ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</si>
  <si>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</si>
  <si>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</si>
  <si>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</si>
  <si>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Количество проведенных экспертиз (выше уровня Университета)</t>
  </si>
  <si>
    <t>Ерназарова С.Т.</t>
  </si>
  <si>
    <t>Каф.ком.нав.,осн.псих.,об.и мед. психологии</t>
  </si>
  <si>
    <t>Абсатарова Г.П.</t>
  </si>
  <si>
    <t>Каф.ком.нав.,осн.псих.,об.и мед. Псих.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</si>
</sst>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9" fontId="44" fillId="0" borderId="10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textRotation="90" wrapText="1"/>
    </xf>
    <xf numFmtId="9" fontId="44" fillId="34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9" fontId="44" fillId="34" borderId="10" xfId="0" applyNumberFormat="1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9" fontId="44" fillId="35" borderId="10" xfId="0" applyNumberFormat="1" applyFont="1" applyFill="1" applyBorder="1" applyAlignment="1">
      <alignment horizontal="center" vertical="center"/>
    </xf>
    <xf numFmtId="0" fontId="45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164" fontId="45" fillId="35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" fontId="45" fillId="35" borderId="10" xfId="0" applyNumberFormat="1" applyFont="1" applyFill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36" borderId="10" xfId="0" applyFont="1" applyFill="1" applyBorder="1" applyAlignment="1">
      <alignment horizontal="left" vertical="center"/>
    </xf>
    <xf numFmtId="0" fontId="45" fillId="36" borderId="10" xfId="0" applyFont="1" applyFill="1" applyBorder="1" applyAlignment="1">
      <alignment horizontal="left" vertical="center" wrapText="1"/>
    </xf>
    <xf numFmtId="164" fontId="45" fillId="36" borderId="10" xfId="0" applyNumberFormat="1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9" fontId="4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1" fontId="45" fillId="36" borderId="10" xfId="0" applyNumberFormat="1" applyFont="1" applyFill="1" applyBorder="1" applyAlignment="1">
      <alignment horizontal="center" vertical="center"/>
    </xf>
    <xf numFmtId="0" fontId="45" fillId="36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>
      <alignment horizontal="left" vertical="top" wrapText="1"/>
    </xf>
    <xf numFmtId="0" fontId="45" fillId="35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top" wrapText="1"/>
    </xf>
    <xf numFmtId="9" fontId="44" fillId="35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9" fontId="44" fillId="34" borderId="10" xfId="0" applyNumberFormat="1" applyFont="1" applyFill="1" applyBorder="1" applyAlignment="1">
      <alignment horizontal="center" vertical="top" wrapText="1"/>
    </xf>
    <xf numFmtId="9" fontId="44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 wrapText="1"/>
    </xf>
    <xf numFmtId="12" fontId="45" fillId="35" borderId="10" xfId="0" applyNumberFormat="1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vertical="top" wrapText="1"/>
    </xf>
    <xf numFmtId="9" fontId="44" fillId="35" borderId="10" xfId="0" applyNumberFormat="1" applyFont="1" applyFill="1" applyBorder="1" applyAlignment="1">
      <alignment horizontal="center" vertical="top" wrapText="1"/>
    </xf>
    <xf numFmtId="9" fontId="44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5" fillId="36" borderId="10" xfId="0" applyFont="1" applyFill="1" applyBorder="1" applyAlignment="1">
      <alignment horizontal="left" vertical="top" wrapText="1"/>
    </xf>
    <xf numFmtId="0" fontId="45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9" fontId="44" fillId="36" borderId="10" xfId="0" applyNumberFormat="1" applyFont="1" applyFill="1" applyBorder="1" applyAlignment="1">
      <alignment horizontal="center" vertical="top"/>
    </xf>
    <xf numFmtId="9" fontId="44" fillId="36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12" fontId="45" fillId="36" borderId="10" xfId="0" applyNumberFormat="1" applyFont="1" applyFill="1" applyBorder="1" applyAlignment="1">
      <alignment horizontal="center" vertical="top" wrapText="1"/>
    </xf>
    <xf numFmtId="12" fontId="3" fillId="36" borderId="10" xfId="0" applyNumberFormat="1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9" fontId="44" fillId="35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9" fontId="44" fillId="34" borderId="10" xfId="0" applyNumberFormat="1" applyFont="1" applyFill="1" applyBorder="1" applyAlignment="1">
      <alignment horizontal="center"/>
    </xf>
    <xf numFmtId="12" fontId="45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/>
    </xf>
    <xf numFmtId="0" fontId="45" fillId="35" borderId="10" xfId="0" applyNumberFormat="1" applyFont="1" applyFill="1" applyBorder="1" applyAlignment="1">
      <alignment horizontal="center"/>
    </xf>
    <xf numFmtId="9" fontId="44" fillId="33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/>
    </xf>
    <xf numFmtId="9" fontId="44" fillId="36" borderId="10" xfId="0" applyNumberFormat="1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12" fontId="45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/>
    </xf>
    <xf numFmtId="0" fontId="45" fillId="36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textRotation="90" wrapText="1"/>
    </xf>
    <xf numFmtId="10" fontId="49" fillId="35" borderId="11" xfId="0" applyNumberFormat="1" applyFont="1" applyFill="1" applyBorder="1" applyAlignment="1">
      <alignment horizontal="center" vertical="center" wrapText="1"/>
    </xf>
    <xf numFmtId="10" fontId="49" fillId="35" borderId="12" xfId="0" applyNumberFormat="1" applyFont="1" applyFill="1" applyBorder="1" applyAlignment="1">
      <alignment horizontal="center" vertical="center" wrapText="1"/>
    </xf>
    <xf numFmtId="10" fontId="49" fillId="35" borderId="13" xfId="0" applyNumberFormat="1" applyFont="1" applyFill="1" applyBorder="1" applyAlignment="1">
      <alignment horizontal="center" vertical="center" wrapText="1"/>
    </xf>
    <xf numFmtId="10" fontId="50" fillId="33" borderId="10" xfId="0" applyNumberFormat="1" applyFont="1" applyFill="1" applyBorder="1" applyAlignment="1">
      <alignment horizontal="center" vertical="center" wrapText="1"/>
    </xf>
    <xf numFmtId="10" fontId="49" fillId="35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textRotation="90"/>
    </xf>
    <xf numFmtId="0" fontId="44" fillId="33" borderId="15" xfId="0" applyFont="1" applyFill="1" applyBorder="1" applyAlignment="1">
      <alignment horizontal="center" textRotation="90"/>
    </xf>
    <xf numFmtId="0" fontId="44" fillId="33" borderId="16" xfId="0" applyFont="1" applyFill="1" applyBorder="1" applyAlignment="1">
      <alignment horizontal="center" textRotation="90"/>
    </xf>
    <xf numFmtId="0" fontId="44" fillId="35" borderId="10" xfId="0" applyFont="1" applyFill="1" applyBorder="1" applyAlignment="1">
      <alignment horizontal="center" vertical="center" textRotation="90" wrapText="1"/>
    </xf>
    <xf numFmtId="0" fontId="44" fillId="33" borderId="10" xfId="0" applyFont="1" applyFill="1" applyBorder="1" applyAlignment="1">
      <alignment horizontal="center" textRotation="90"/>
    </xf>
    <xf numFmtId="0" fontId="44" fillId="33" borderId="14" xfId="0" applyFont="1" applyFill="1" applyBorder="1" applyAlignment="1">
      <alignment horizontal="center" vertical="center" textRotation="90"/>
    </xf>
    <xf numFmtId="0" fontId="44" fillId="33" borderId="15" xfId="0" applyFont="1" applyFill="1" applyBorder="1" applyAlignment="1">
      <alignment horizontal="center" vertical="center" textRotation="90"/>
    </xf>
    <xf numFmtId="0" fontId="44" fillId="33" borderId="16" xfId="0" applyFont="1" applyFill="1" applyBorder="1" applyAlignment="1">
      <alignment horizontal="center" vertical="center" textRotation="90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center" vertical="center" textRotation="90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textRotation="90" wrapText="1"/>
    </xf>
    <xf numFmtId="0" fontId="44" fillId="34" borderId="18" xfId="0" applyFont="1" applyFill="1" applyBorder="1" applyAlignment="1">
      <alignment horizontal="center" vertical="center" textRotation="90" wrapText="1"/>
    </xf>
    <xf numFmtId="0" fontId="44" fillId="34" borderId="19" xfId="0" applyFont="1" applyFill="1" applyBorder="1" applyAlignment="1">
      <alignment horizontal="center" vertical="center" textRotation="90" wrapText="1"/>
    </xf>
    <xf numFmtId="0" fontId="44" fillId="34" borderId="20" xfId="0" applyFont="1" applyFill="1" applyBorder="1" applyAlignment="1">
      <alignment horizontal="center" vertical="center" textRotation="90" wrapText="1"/>
    </xf>
    <xf numFmtId="0" fontId="44" fillId="34" borderId="21" xfId="0" applyFont="1" applyFill="1" applyBorder="1" applyAlignment="1">
      <alignment horizontal="center" vertical="center" textRotation="90" wrapText="1"/>
    </xf>
    <xf numFmtId="0" fontId="44" fillId="34" borderId="22" xfId="0" applyFont="1" applyFill="1" applyBorder="1" applyAlignment="1">
      <alignment horizontal="center" vertical="center" textRotation="90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textRotation="90" wrapText="1"/>
    </xf>
    <xf numFmtId="0" fontId="44" fillId="35" borderId="12" xfId="0" applyFont="1" applyFill="1" applyBorder="1" applyAlignment="1">
      <alignment horizontal="center" vertical="center" textRotation="90" wrapText="1"/>
    </xf>
    <xf numFmtId="0" fontId="44" fillId="35" borderId="13" xfId="0" applyFont="1" applyFill="1" applyBorder="1" applyAlignment="1">
      <alignment horizontal="center" vertical="center" textRotation="90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34.28125" style="0" customWidth="1"/>
  </cols>
  <sheetData>
    <row r="1" spans="1:60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96" t="s">
        <v>1</v>
      </c>
      <c r="BH1" s="92" t="s">
        <v>2</v>
      </c>
    </row>
    <row r="2" spans="1:60" ht="18.75">
      <c r="A2" s="91" t="s">
        <v>3</v>
      </c>
      <c r="B2" s="90" t="s">
        <v>4</v>
      </c>
      <c r="C2" s="80" t="s">
        <v>5</v>
      </c>
      <c r="D2" s="83" t="s">
        <v>6</v>
      </c>
      <c r="E2" s="89" t="s">
        <v>7</v>
      </c>
      <c r="F2" s="89"/>
      <c r="G2" s="89"/>
      <c r="H2" s="89"/>
      <c r="I2" s="89"/>
      <c r="J2" s="89"/>
      <c r="K2" s="84" t="s">
        <v>8</v>
      </c>
      <c r="L2" s="84"/>
      <c r="M2" s="84"/>
      <c r="N2" s="89" t="s">
        <v>9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4" t="s">
        <v>10</v>
      </c>
      <c r="AD2" s="84"/>
      <c r="AE2" s="84"/>
      <c r="AF2" s="89" t="s">
        <v>11</v>
      </c>
      <c r="AG2" s="89"/>
      <c r="AH2" s="89"/>
      <c r="AI2" s="84" t="s">
        <v>12</v>
      </c>
      <c r="AJ2" s="84"/>
      <c r="AK2" s="84"/>
      <c r="AL2" s="85" t="s">
        <v>13</v>
      </c>
      <c r="AM2" s="86"/>
      <c r="AN2" s="86"/>
      <c r="AO2" s="86"/>
      <c r="AP2" s="86"/>
      <c r="AQ2" s="86"/>
      <c r="AR2" s="86"/>
      <c r="AS2" s="86"/>
      <c r="AT2" s="87"/>
      <c r="AU2" s="84" t="s">
        <v>14</v>
      </c>
      <c r="AV2" s="84"/>
      <c r="AW2" s="84"/>
      <c r="AX2" s="89" t="s">
        <v>15</v>
      </c>
      <c r="AY2" s="89"/>
      <c r="AZ2" s="89"/>
      <c r="BA2" s="89"/>
      <c r="BB2" s="89"/>
      <c r="BC2" s="89"/>
      <c r="BD2" s="84" t="s">
        <v>16</v>
      </c>
      <c r="BE2" s="84"/>
      <c r="BF2" s="84"/>
      <c r="BG2" s="96"/>
      <c r="BH2" s="93"/>
    </row>
    <row r="3" spans="1:60" ht="107.25" customHeight="1">
      <c r="A3" s="91"/>
      <c r="B3" s="90"/>
      <c r="C3" s="81"/>
      <c r="D3" s="83"/>
      <c r="E3" s="83" t="s">
        <v>17</v>
      </c>
      <c r="F3" s="83"/>
      <c r="G3" s="83"/>
      <c r="H3" s="83" t="s">
        <v>18</v>
      </c>
      <c r="I3" s="83"/>
      <c r="J3" s="83"/>
      <c r="K3" s="84"/>
      <c r="L3" s="84"/>
      <c r="M3" s="84"/>
      <c r="N3" s="83" t="s">
        <v>19</v>
      </c>
      <c r="O3" s="83"/>
      <c r="P3" s="83"/>
      <c r="Q3" s="77" t="s">
        <v>20</v>
      </c>
      <c r="R3" s="78"/>
      <c r="S3" s="79"/>
      <c r="T3" s="77" t="s">
        <v>21</v>
      </c>
      <c r="U3" s="78"/>
      <c r="V3" s="79"/>
      <c r="W3" s="77" t="s">
        <v>22</v>
      </c>
      <c r="X3" s="78"/>
      <c r="Y3" s="79"/>
      <c r="Z3" s="83" t="s">
        <v>23</v>
      </c>
      <c r="AA3" s="83"/>
      <c r="AB3" s="83"/>
      <c r="AC3" s="84"/>
      <c r="AD3" s="84"/>
      <c r="AE3" s="84"/>
      <c r="AF3" s="95" t="s">
        <v>24</v>
      </c>
      <c r="AG3" s="95"/>
      <c r="AH3" s="95"/>
      <c r="AI3" s="84"/>
      <c r="AJ3" s="84"/>
      <c r="AK3" s="84"/>
      <c r="AL3" s="77" t="s">
        <v>25</v>
      </c>
      <c r="AM3" s="78"/>
      <c r="AN3" s="79"/>
      <c r="AO3" s="77" t="s">
        <v>26</v>
      </c>
      <c r="AP3" s="78"/>
      <c r="AQ3" s="79"/>
      <c r="AR3" s="77" t="s">
        <v>27</v>
      </c>
      <c r="AS3" s="78"/>
      <c r="AT3" s="79"/>
      <c r="AU3" s="84"/>
      <c r="AV3" s="84"/>
      <c r="AW3" s="84"/>
      <c r="AX3" s="95" t="s">
        <v>28</v>
      </c>
      <c r="AY3" s="95"/>
      <c r="AZ3" s="95"/>
      <c r="BA3" s="95" t="s">
        <v>29</v>
      </c>
      <c r="BB3" s="95"/>
      <c r="BC3" s="95"/>
      <c r="BD3" s="84"/>
      <c r="BE3" s="84"/>
      <c r="BF3" s="84"/>
      <c r="BG3" s="96"/>
      <c r="BH3" s="94"/>
    </row>
    <row r="4" spans="1:60" ht="15.75">
      <c r="A4" s="91"/>
      <c r="B4" s="90"/>
      <c r="C4" s="82"/>
      <c r="D4" s="83"/>
      <c r="E4" s="1" t="s">
        <v>30</v>
      </c>
      <c r="F4" s="1" t="s">
        <v>31</v>
      </c>
      <c r="G4" s="3" t="s">
        <v>32</v>
      </c>
      <c r="H4" s="1" t="s">
        <v>30</v>
      </c>
      <c r="I4" s="1" t="s">
        <v>31</v>
      </c>
      <c r="J4" s="1" t="s">
        <v>32</v>
      </c>
      <c r="K4" s="4"/>
      <c r="L4" s="5" t="s">
        <v>33</v>
      </c>
      <c r="M4" s="5" t="s">
        <v>34</v>
      </c>
      <c r="N4" s="1" t="s">
        <v>30</v>
      </c>
      <c r="O4" s="1" t="s">
        <v>31</v>
      </c>
      <c r="P4" s="1" t="s">
        <v>32</v>
      </c>
      <c r="Q4" s="1" t="s">
        <v>30</v>
      </c>
      <c r="R4" s="1" t="s">
        <v>31</v>
      </c>
      <c r="S4" s="1" t="s">
        <v>32</v>
      </c>
      <c r="T4" s="1" t="s">
        <v>30</v>
      </c>
      <c r="U4" s="1" t="s">
        <v>31</v>
      </c>
      <c r="V4" s="1" t="s">
        <v>32</v>
      </c>
      <c r="W4" s="1" t="s">
        <v>30</v>
      </c>
      <c r="X4" s="1" t="s">
        <v>31</v>
      </c>
      <c r="Y4" s="1" t="s">
        <v>32</v>
      </c>
      <c r="Z4" s="1" t="s">
        <v>30</v>
      </c>
      <c r="AA4" s="1" t="s">
        <v>31</v>
      </c>
      <c r="AB4" s="1" t="s">
        <v>32</v>
      </c>
      <c r="AC4" s="4"/>
      <c r="AD4" s="5" t="s">
        <v>33</v>
      </c>
      <c r="AE4" s="5" t="s">
        <v>35</v>
      </c>
      <c r="AF4" s="6" t="s">
        <v>30</v>
      </c>
      <c r="AG4" s="6" t="s">
        <v>31</v>
      </c>
      <c r="AH4" s="6" t="s">
        <v>32</v>
      </c>
      <c r="AI4" s="4"/>
      <c r="AJ4" s="5" t="s">
        <v>33</v>
      </c>
      <c r="AK4" s="5" t="s">
        <v>36</v>
      </c>
      <c r="AL4" s="1" t="s">
        <v>30</v>
      </c>
      <c r="AM4" s="1" t="s">
        <v>31</v>
      </c>
      <c r="AN4" s="3" t="s">
        <v>32</v>
      </c>
      <c r="AO4" s="1" t="s">
        <v>30</v>
      </c>
      <c r="AP4" s="1" t="s">
        <v>31</v>
      </c>
      <c r="AQ4" s="3" t="s">
        <v>32</v>
      </c>
      <c r="AR4" s="1" t="s">
        <v>30</v>
      </c>
      <c r="AS4" s="1" t="s">
        <v>31</v>
      </c>
      <c r="AT4" s="3" t="s">
        <v>32</v>
      </c>
      <c r="AU4" s="4"/>
      <c r="AV4" s="5" t="s">
        <v>33</v>
      </c>
      <c r="AW4" s="5" t="s">
        <v>37</v>
      </c>
      <c r="AX4" s="6" t="s">
        <v>30</v>
      </c>
      <c r="AY4" s="6" t="s">
        <v>31</v>
      </c>
      <c r="AZ4" s="6" t="s">
        <v>32</v>
      </c>
      <c r="BA4" s="6" t="s">
        <v>30</v>
      </c>
      <c r="BB4" s="6" t="s">
        <v>31</v>
      </c>
      <c r="BC4" s="6" t="s">
        <v>32</v>
      </c>
      <c r="BD4" s="4"/>
      <c r="BE4" s="5" t="s">
        <v>33</v>
      </c>
      <c r="BF4" s="5" t="s">
        <v>38</v>
      </c>
      <c r="BG4" s="2" t="s">
        <v>32</v>
      </c>
      <c r="BH4" s="2" t="s">
        <v>39</v>
      </c>
    </row>
    <row r="5" spans="1:60" s="20" customFormat="1" ht="31.5">
      <c r="A5" s="8">
        <v>1</v>
      </c>
      <c r="B5" s="12" t="s">
        <v>41</v>
      </c>
      <c r="C5" s="11" t="s">
        <v>40</v>
      </c>
      <c r="D5" s="16">
        <v>1</v>
      </c>
      <c r="E5" s="13">
        <v>1</v>
      </c>
      <c r="F5" s="13"/>
      <c r="G5" s="9">
        <v>0</v>
      </c>
      <c r="H5" s="13">
        <v>1</v>
      </c>
      <c r="I5" s="17"/>
      <c r="J5" s="9">
        <v>0</v>
      </c>
      <c r="K5" s="7">
        <v>0</v>
      </c>
      <c r="L5" s="7">
        <v>0.4</v>
      </c>
      <c r="M5" s="7">
        <v>0</v>
      </c>
      <c r="N5" s="13">
        <v>2</v>
      </c>
      <c r="O5" s="13">
        <v>1</v>
      </c>
      <c r="P5" s="9">
        <v>0.5</v>
      </c>
      <c r="Q5" s="13">
        <v>1</v>
      </c>
      <c r="R5" s="10"/>
      <c r="S5" s="9">
        <v>0</v>
      </c>
      <c r="T5" s="13">
        <v>1</v>
      </c>
      <c r="U5" s="18">
        <v>4</v>
      </c>
      <c r="V5" s="9">
        <v>4</v>
      </c>
      <c r="W5" s="13">
        <v>1</v>
      </c>
      <c r="X5" s="17"/>
      <c r="Y5" s="9">
        <v>0</v>
      </c>
      <c r="Z5" s="13">
        <v>1</v>
      </c>
      <c r="AA5" s="13">
        <v>1</v>
      </c>
      <c r="AB5" s="9">
        <v>1</v>
      </c>
      <c r="AC5" s="7">
        <v>1.1</v>
      </c>
      <c r="AD5" s="7">
        <v>0.2</v>
      </c>
      <c r="AE5" s="7">
        <v>0.22000000000000003</v>
      </c>
      <c r="AF5" s="13">
        <v>1</v>
      </c>
      <c r="AG5" s="13">
        <v>0</v>
      </c>
      <c r="AH5" s="9">
        <v>0</v>
      </c>
      <c r="AI5" s="7">
        <v>0</v>
      </c>
      <c r="AJ5" s="7">
        <v>0.2</v>
      </c>
      <c r="AK5" s="7">
        <v>0</v>
      </c>
      <c r="AL5" s="13">
        <v>4</v>
      </c>
      <c r="AM5" s="13">
        <v>4</v>
      </c>
      <c r="AN5" s="9">
        <v>1</v>
      </c>
      <c r="AO5" s="13">
        <v>4</v>
      </c>
      <c r="AP5" s="13">
        <v>6</v>
      </c>
      <c r="AQ5" s="9">
        <v>1.5</v>
      </c>
      <c r="AR5" s="10">
        <v>1</v>
      </c>
      <c r="AS5" s="10"/>
      <c r="AT5" s="9">
        <v>0</v>
      </c>
      <c r="AU5" s="7">
        <v>0.8333333333333334</v>
      </c>
      <c r="AV5" s="7">
        <v>0.1</v>
      </c>
      <c r="AW5" s="7">
        <v>0.08333333333333334</v>
      </c>
      <c r="AX5" s="13">
        <v>2</v>
      </c>
      <c r="AY5" s="13">
        <v>2</v>
      </c>
      <c r="AZ5" s="9">
        <v>1</v>
      </c>
      <c r="BA5" s="13">
        <v>1</v>
      </c>
      <c r="BB5" s="13">
        <v>1</v>
      </c>
      <c r="BC5" s="9">
        <v>1</v>
      </c>
      <c r="BD5" s="7">
        <v>1</v>
      </c>
      <c r="BE5" s="7">
        <v>0.1</v>
      </c>
      <c r="BF5" s="7">
        <v>0.1</v>
      </c>
      <c r="BG5" s="9">
        <v>0.5866666666666667</v>
      </c>
      <c r="BH5" s="19">
        <v>0.8066666666666668</v>
      </c>
    </row>
    <row r="6" spans="1:60" s="20" customFormat="1" ht="31.5">
      <c r="A6" s="8"/>
      <c r="B6" s="21" t="s">
        <v>41</v>
      </c>
      <c r="C6" s="22" t="s">
        <v>40</v>
      </c>
      <c r="D6" s="23">
        <v>1</v>
      </c>
      <c r="E6" s="24">
        <v>1</v>
      </c>
      <c r="F6" s="25">
        <v>0</v>
      </c>
      <c r="G6" s="26">
        <v>0</v>
      </c>
      <c r="H6" s="24">
        <v>1</v>
      </c>
      <c r="I6" s="27">
        <v>0</v>
      </c>
      <c r="J6" s="26">
        <v>0</v>
      </c>
      <c r="K6" s="26">
        <v>0</v>
      </c>
      <c r="L6" s="26">
        <v>0.4</v>
      </c>
      <c r="M6" s="26">
        <v>0</v>
      </c>
      <c r="N6" s="24">
        <v>2</v>
      </c>
      <c r="O6" s="24">
        <v>2</v>
      </c>
      <c r="P6" s="26">
        <v>1</v>
      </c>
      <c r="Q6" s="24">
        <v>1</v>
      </c>
      <c r="R6" s="28">
        <v>0</v>
      </c>
      <c r="S6" s="26">
        <v>0</v>
      </c>
      <c r="T6" s="24">
        <v>1</v>
      </c>
      <c r="U6" s="29">
        <v>4</v>
      </c>
      <c r="V6" s="26">
        <v>4</v>
      </c>
      <c r="W6" s="24">
        <v>1</v>
      </c>
      <c r="X6" s="27">
        <v>0</v>
      </c>
      <c r="Y6" s="26">
        <v>0</v>
      </c>
      <c r="Z6" s="24">
        <v>1</v>
      </c>
      <c r="AA6" s="24">
        <v>1</v>
      </c>
      <c r="AB6" s="26">
        <v>1</v>
      </c>
      <c r="AC6" s="26">
        <v>1.2</v>
      </c>
      <c r="AD6" s="26">
        <v>0.2</v>
      </c>
      <c r="AE6" s="26">
        <v>0.24</v>
      </c>
      <c r="AF6" s="24">
        <v>1</v>
      </c>
      <c r="AG6" s="24">
        <v>0</v>
      </c>
      <c r="AH6" s="26">
        <v>0</v>
      </c>
      <c r="AI6" s="26">
        <v>0</v>
      </c>
      <c r="AJ6" s="26">
        <v>0.2</v>
      </c>
      <c r="AK6" s="26">
        <v>0</v>
      </c>
      <c r="AL6" s="24">
        <v>4</v>
      </c>
      <c r="AM6" s="24">
        <v>4</v>
      </c>
      <c r="AN6" s="26">
        <v>1</v>
      </c>
      <c r="AO6" s="24">
        <v>4</v>
      </c>
      <c r="AP6" s="24">
        <v>7</v>
      </c>
      <c r="AQ6" s="26">
        <v>1.75</v>
      </c>
      <c r="AR6" s="30">
        <v>1</v>
      </c>
      <c r="AS6" s="28">
        <v>0</v>
      </c>
      <c r="AT6" s="26">
        <v>0</v>
      </c>
      <c r="AU6" s="26">
        <v>0.9166666666666666</v>
      </c>
      <c r="AV6" s="26">
        <v>0.1</v>
      </c>
      <c r="AW6" s="26">
        <v>0.09166666666666667</v>
      </c>
      <c r="AX6" s="24">
        <v>2</v>
      </c>
      <c r="AY6" s="24">
        <v>4</v>
      </c>
      <c r="AZ6" s="26">
        <v>2</v>
      </c>
      <c r="BA6" s="24">
        <v>1</v>
      </c>
      <c r="BB6" s="24">
        <v>2</v>
      </c>
      <c r="BC6" s="26">
        <v>2</v>
      </c>
      <c r="BD6" s="26">
        <v>2</v>
      </c>
      <c r="BE6" s="26">
        <v>0.1</v>
      </c>
      <c r="BF6" s="26">
        <v>0.2</v>
      </c>
      <c r="BG6" s="26">
        <v>0.8233333333333333</v>
      </c>
      <c r="BH6" s="26">
        <v>1.0633333333333335</v>
      </c>
    </row>
    <row r="7" spans="1:60" ht="31.5">
      <c r="A7" s="76">
        <v>2</v>
      </c>
      <c r="B7" s="55" t="s">
        <v>49</v>
      </c>
      <c r="C7" s="11" t="s">
        <v>50</v>
      </c>
      <c r="D7" s="56">
        <v>1.25</v>
      </c>
      <c r="E7" s="57">
        <v>1</v>
      </c>
      <c r="F7" s="56">
        <v>1</v>
      </c>
      <c r="G7" s="58">
        <f>((F7*100)/E7)/100</f>
        <v>1</v>
      </c>
      <c r="H7" s="57">
        <v>1</v>
      </c>
      <c r="I7" s="59"/>
      <c r="J7" s="58">
        <f>((I7*100)/H7)/100</f>
        <v>0</v>
      </c>
      <c r="K7" s="60">
        <f>(G7+J7)/2</f>
        <v>0.5</v>
      </c>
      <c r="L7" s="60">
        <v>0.4</v>
      </c>
      <c r="M7" s="60">
        <f>K7*L7</f>
        <v>0.2</v>
      </c>
      <c r="N7" s="57">
        <v>2</v>
      </c>
      <c r="O7" s="56"/>
      <c r="P7" s="58">
        <f>((O7*100)/N7)/100</f>
        <v>0</v>
      </c>
      <c r="Q7" s="57">
        <v>1</v>
      </c>
      <c r="R7" s="59"/>
      <c r="S7" s="58">
        <f>((R7*100)/Q7)/100</f>
        <v>0</v>
      </c>
      <c r="T7" s="57">
        <v>1</v>
      </c>
      <c r="U7" s="61"/>
      <c r="V7" s="58">
        <f>((U7*100)/T7)/100</f>
        <v>0</v>
      </c>
      <c r="W7" s="57">
        <v>1</v>
      </c>
      <c r="X7" s="59"/>
      <c r="Y7" s="58">
        <f>((X7*100)/W7)/100</f>
        <v>0</v>
      </c>
      <c r="Z7" s="57">
        <v>1</v>
      </c>
      <c r="AA7" s="61">
        <v>1</v>
      </c>
      <c r="AB7" s="58">
        <f>((AA7*100)/Z7)/100</f>
        <v>1</v>
      </c>
      <c r="AC7" s="60">
        <f>(P7+AB7+S7+V7+Y7)/5</f>
        <v>0.2</v>
      </c>
      <c r="AD7" s="60">
        <v>0.2</v>
      </c>
      <c r="AE7" s="60">
        <f>AC7*AD7</f>
        <v>0.04000000000000001</v>
      </c>
      <c r="AF7" s="57">
        <v>1</v>
      </c>
      <c r="AG7" s="56"/>
      <c r="AH7" s="58">
        <f>((AG7*100)/AF7)/100</f>
        <v>0</v>
      </c>
      <c r="AI7" s="60">
        <f>(AH7)/1</f>
        <v>0</v>
      </c>
      <c r="AJ7" s="60">
        <v>0.2</v>
      </c>
      <c r="AK7" s="60">
        <f>AI7*AJ7</f>
        <v>0</v>
      </c>
      <c r="AL7" s="57">
        <v>4</v>
      </c>
      <c r="AM7" s="62">
        <v>4</v>
      </c>
      <c r="AN7" s="58">
        <f>((AM7*100)/AL7)/100</f>
        <v>1</v>
      </c>
      <c r="AO7" s="57">
        <v>4</v>
      </c>
      <c r="AP7" s="63">
        <v>1</v>
      </c>
      <c r="AQ7" s="58">
        <f>((AP7*100)/AO7)/100</f>
        <v>0.25</v>
      </c>
      <c r="AR7" s="64">
        <v>1</v>
      </c>
      <c r="AS7" s="56">
        <v>1</v>
      </c>
      <c r="AT7" s="58">
        <f>((AS7*100)/AR7)/100</f>
        <v>1</v>
      </c>
      <c r="AU7" s="60">
        <f>(AQ7+AN7+AT7)/3</f>
        <v>0.75</v>
      </c>
      <c r="AV7" s="60">
        <v>0.1</v>
      </c>
      <c r="AW7" s="60">
        <f>AU7*AV7</f>
        <v>0.07500000000000001</v>
      </c>
      <c r="AX7" s="57">
        <v>2</v>
      </c>
      <c r="AY7" s="56">
        <v>2</v>
      </c>
      <c r="AZ7" s="58">
        <f>((AY7*100)/AX7)/100</f>
        <v>1</v>
      </c>
      <c r="BA7" s="57">
        <v>1</v>
      </c>
      <c r="BB7" s="56">
        <v>2</v>
      </c>
      <c r="BC7" s="58">
        <f>((BB7*100)/BA7)/100</f>
        <v>2</v>
      </c>
      <c r="BD7" s="60">
        <f>(BC7+AZ7)/2</f>
        <v>1.5</v>
      </c>
      <c r="BE7" s="60">
        <v>0.1</v>
      </c>
      <c r="BF7" s="60">
        <f>BD7*BE7</f>
        <v>0.15000000000000002</v>
      </c>
      <c r="BG7" s="58">
        <f>(BD7+AU7+AI7+AC7+K7)/5</f>
        <v>0.5900000000000001</v>
      </c>
      <c r="BH7" s="65">
        <f>(BF7+AW7+AK7+AE7+M7)*2</f>
        <v>0.93</v>
      </c>
    </row>
    <row r="8" spans="1:60" ht="31.5">
      <c r="A8" s="75"/>
      <c r="B8" s="66" t="s">
        <v>49</v>
      </c>
      <c r="C8" s="22" t="s">
        <v>50</v>
      </c>
      <c r="D8" s="67">
        <v>1.25</v>
      </c>
      <c r="E8" s="68">
        <v>1</v>
      </c>
      <c r="F8" s="67">
        <v>0</v>
      </c>
      <c r="G8" s="69">
        <f>((F8*100)/E8)/100</f>
        <v>0</v>
      </c>
      <c r="H8" s="68">
        <v>1</v>
      </c>
      <c r="I8" s="70">
        <v>0</v>
      </c>
      <c r="J8" s="69">
        <f>((I8*100)/H8)/100</f>
        <v>0</v>
      </c>
      <c r="K8" s="69">
        <f>(G8+J8)/2</f>
        <v>0</v>
      </c>
      <c r="L8" s="69">
        <v>0.4</v>
      </c>
      <c r="M8" s="69">
        <f>K8*L8</f>
        <v>0</v>
      </c>
      <c r="N8" s="68">
        <v>2</v>
      </c>
      <c r="O8" s="67">
        <v>0</v>
      </c>
      <c r="P8" s="69">
        <f>((O8*100)/N8)/100</f>
        <v>0</v>
      </c>
      <c r="Q8" s="68">
        <v>1</v>
      </c>
      <c r="R8" s="70">
        <v>0</v>
      </c>
      <c r="S8" s="69">
        <f>((R8*100)/Q8)/100</f>
        <v>0</v>
      </c>
      <c r="T8" s="68">
        <v>1</v>
      </c>
      <c r="U8" s="71">
        <v>0</v>
      </c>
      <c r="V8" s="69">
        <f>((U8*100)/T8)/100</f>
        <v>0</v>
      </c>
      <c r="W8" s="68">
        <v>1</v>
      </c>
      <c r="X8" s="70">
        <v>0</v>
      </c>
      <c r="Y8" s="69">
        <f>((X8*100)/W8)/100</f>
        <v>0</v>
      </c>
      <c r="Z8" s="68">
        <v>1</v>
      </c>
      <c r="AA8" s="71">
        <v>1</v>
      </c>
      <c r="AB8" s="69">
        <f>((AA8*100)/Z8)/100</f>
        <v>1</v>
      </c>
      <c r="AC8" s="69">
        <f>(P8+AB8+S8+V8+Y8)/5</f>
        <v>0.2</v>
      </c>
      <c r="AD8" s="69">
        <v>0.2</v>
      </c>
      <c r="AE8" s="69">
        <f>AC8*AD8</f>
        <v>0.04000000000000001</v>
      </c>
      <c r="AF8" s="68">
        <v>1</v>
      </c>
      <c r="AG8" s="67">
        <v>0</v>
      </c>
      <c r="AH8" s="69">
        <f>((AG8*100)/AF8)/100</f>
        <v>0</v>
      </c>
      <c r="AI8" s="69">
        <f>(AH8)/1</f>
        <v>0</v>
      </c>
      <c r="AJ8" s="69">
        <v>0.2</v>
      </c>
      <c r="AK8" s="69">
        <f>AI8*AJ8</f>
        <v>0</v>
      </c>
      <c r="AL8" s="68">
        <v>4</v>
      </c>
      <c r="AM8" s="72">
        <v>3</v>
      </c>
      <c r="AN8" s="69">
        <f>((AM8*100)/AL8)/100</f>
        <v>0.75</v>
      </c>
      <c r="AO8" s="68">
        <v>4</v>
      </c>
      <c r="AP8" s="73">
        <v>4</v>
      </c>
      <c r="AQ8" s="69">
        <f>((AP8*100)/AO8)/100</f>
        <v>1</v>
      </c>
      <c r="AR8" s="74">
        <v>1</v>
      </c>
      <c r="AS8" s="67">
        <v>1</v>
      </c>
      <c r="AT8" s="69">
        <f>((AS8*100)/AR8)/100</f>
        <v>1</v>
      </c>
      <c r="AU8" s="69">
        <f>(AQ8+AN8+AT8)/3</f>
        <v>0.9166666666666666</v>
      </c>
      <c r="AV8" s="69">
        <v>0.1</v>
      </c>
      <c r="AW8" s="69">
        <f>AU8*AV8</f>
        <v>0.09166666666666667</v>
      </c>
      <c r="AX8" s="68">
        <v>2</v>
      </c>
      <c r="AY8" s="67">
        <v>2</v>
      </c>
      <c r="AZ8" s="69">
        <f>((AY8*100)/AX8)/100</f>
        <v>1</v>
      </c>
      <c r="BA8" s="68">
        <v>1</v>
      </c>
      <c r="BB8" s="67">
        <v>2</v>
      </c>
      <c r="BC8" s="69">
        <f>((BB8*100)/BA8)/100</f>
        <v>2</v>
      </c>
      <c r="BD8" s="69">
        <f>(BC8+AZ8)/2</f>
        <v>1.5</v>
      </c>
      <c r="BE8" s="69">
        <v>0.1</v>
      </c>
      <c r="BF8" s="69">
        <f>BD8*BE8</f>
        <v>0.15000000000000002</v>
      </c>
      <c r="BG8" s="69">
        <f>(BD8+AU8+AI8+AC8+K8)/5</f>
        <v>0.5233333333333333</v>
      </c>
      <c r="BH8" s="69">
        <f>(BF8+AW8+AK8+AE8+M8)*2</f>
        <v>0.5633333333333335</v>
      </c>
    </row>
    <row r="10" ht="15">
      <c r="C10" s="45"/>
    </row>
  </sheetData>
  <sheetProtection/>
  <mergeCells count="30">
    <mergeCell ref="BD2:BF3"/>
    <mergeCell ref="AX2:BC2"/>
    <mergeCell ref="BH1:BH3"/>
    <mergeCell ref="AX3:AZ3"/>
    <mergeCell ref="AF3:AH3"/>
    <mergeCell ref="AU2:AW3"/>
    <mergeCell ref="AI2:AK3"/>
    <mergeCell ref="AF2:AH2"/>
    <mergeCell ref="BA3:BC3"/>
    <mergeCell ref="BG1:BG3"/>
    <mergeCell ref="A1:BF1"/>
    <mergeCell ref="E2:J2"/>
    <mergeCell ref="B2:B4"/>
    <mergeCell ref="E3:G3"/>
    <mergeCell ref="H3:J3"/>
    <mergeCell ref="N2:AB2"/>
    <mergeCell ref="A2:A4"/>
    <mergeCell ref="N3:P3"/>
    <mergeCell ref="Z3:AB3"/>
    <mergeCell ref="K2:M3"/>
    <mergeCell ref="AO3:AQ3"/>
    <mergeCell ref="T3:V3"/>
    <mergeCell ref="W3:Y3"/>
    <mergeCell ref="AL3:AN3"/>
    <mergeCell ref="C2:C4"/>
    <mergeCell ref="D2:D4"/>
    <mergeCell ref="Q3:S3"/>
    <mergeCell ref="AC2:AE3"/>
    <mergeCell ref="AL2:AT2"/>
    <mergeCell ref="AR3:AT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25.140625" style="0" customWidth="1"/>
  </cols>
  <sheetData>
    <row r="1" spans="1:72" ht="20.25">
      <c r="A1" s="114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97" t="s">
        <v>1</v>
      </c>
      <c r="BT1" s="97" t="s">
        <v>2</v>
      </c>
    </row>
    <row r="2" spans="1:72" ht="20.25">
      <c r="A2" s="80" t="s">
        <v>3</v>
      </c>
      <c r="B2" s="80" t="s">
        <v>4</v>
      </c>
      <c r="C2" s="80" t="s">
        <v>5</v>
      </c>
      <c r="D2" s="100" t="s">
        <v>6</v>
      </c>
      <c r="E2" s="103" t="s">
        <v>7</v>
      </c>
      <c r="F2" s="104"/>
      <c r="G2" s="104"/>
      <c r="H2" s="104"/>
      <c r="I2" s="104"/>
      <c r="J2" s="104"/>
      <c r="K2" s="105" t="s">
        <v>8</v>
      </c>
      <c r="L2" s="106"/>
      <c r="M2" s="107"/>
      <c r="N2" s="103" t="s">
        <v>9</v>
      </c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11"/>
      <c r="AL2" s="105" t="s">
        <v>10</v>
      </c>
      <c r="AM2" s="106"/>
      <c r="AN2" s="107"/>
      <c r="AO2" s="120" t="s">
        <v>11</v>
      </c>
      <c r="AP2" s="121"/>
      <c r="AQ2" s="121"/>
      <c r="AR2" s="121"/>
      <c r="AS2" s="121"/>
      <c r="AT2" s="121"/>
      <c r="AU2" s="105" t="s">
        <v>12</v>
      </c>
      <c r="AV2" s="106"/>
      <c r="AW2" s="107"/>
      <c r="AX2" s="112" t="s">
        <v>13</v>
      </c>
      <c r="AY2" s="113"/>
      <c r="AZ2" s="113"/>
      <c r="BA2" s="113"/>
      <c r="BB2" s="113"/>
      <c r="BC2" s="113"/>
      <c r="BD2" s="113"/>
      <c r="BE2" s="113"/>
      <c r="BF2" s="113"/>
      <c r="BG2" s="105" t="s">
        <v>14</v>
      </c>
      <c r="BH2" s="106"/>
      <c r="BI2" s="107"/>
      <c r="BJ2" s="112" t="s">
        <v>15</v>
      </c>
      <c r="BK2" s="113"/>
      <c r="BL2" s="113"/>
      <c r="BM2" s="113"/>
      <c r="BN2" s="113"/>
      <c r="BO2" s="113"/>
      <c r="BP2" s="105" t="s">
        <v>16</v>
      </c>
      <c r="BQ2" s="106"/>
      <c r="BR2" s="107"/>
      <c r="BS2" s="98"/>
      <c r="BT2" s="98"/>
    </row>
    <row r="3" spans="1:72" ht="101.25" customHeight="1">
      <c r="A3" s="81"/>
      <c r="B3" s="81"/>
      <c r="C3" s="81"/>
      <c r="D3" s="101"/>
      <c r="E3" s="83" t="s">
        <v>17</v>
      </c>
      <c r="F3" s="83"/>
      <c r="G3" s="83"/>
      <c r="H3" s="83" t="s">
        <v>18</v>
      </c>
      <c r="I3" s="83"/>
      <c r="J3" s="83"/>
      <c r="K3" s="108"/>
      <c r="L3" s="109"/>
      <c r="M3" s="110"/>
      <c r="N3" s="77" t="s">
        <v>43</v>
      </c>
      <c r="O3" s="78"/>
      <c r="P3" s="79"/>
      <c r="Q3" s="77" t="s">
        <v>19</v>
      </c>
      <c r="R3" s="78"/>
      <c r="S3" s="79"/>
      <c r="T3" s="77" t="s">
        <v>20</v>
      </c>
      <c r="U3" s="78"/>
      <c r="V3" s="79"/>
      <c r="W3" s="77" t="s">
        <v>21</v>
      </c>
      <c r="X3" s="78"/>
      <c r="Y3" s="79"/>
      <c r="Z3" s="77" t="s">
        <v>44</v>
      </c>
      <c r="AA3" s="78"/>
      <c r="AB3" s="79"/>
      <c r="AC3" s="83" t="s">
        <v>45</v>
      </c>
      <c r="AD3" s="83"/>
      <c r="AE3" s="83"/>
      <c r="AF3" s="83" t="s">
        <v>22</v>
      </c>
      <c r="AG3" s="83"/>
      <c r="AH3" s="83"/>
      <c r="AI3" s="77" t="s">
        <v>23</v>
      </c>
      <c r="AJ3" s="78"/>
      <c r="AK3" s="79"/>
      <c r="AL3" s="108"/>
      <c r="AM3" s="109"/>
      <c r="AN3" s="110"/>
      <c r="AO3" s="117" t="s">
        <v>46</v>
      </c>
      <c r="AP3" s="118"/>
      <c r="AQ3" s="119"/>
      <c r="AR3" s="117" t="s">
        <v>24</v>
      </c>
      <c r="AS3" s="118"/>
      <c r="AT3" s="119"/>
      <c r="AU3" s="108"/>
      <c r="AV3" s="109"/>
      <c r="AW3" s="110"/>
      <c r="AX3" s="77" t="s">
        <v>25</v>
      </c>
      <c r="AY3" s="78"/>
      <c r="AZ3" s="79"/>
      <c r="BA3" s="77" t="s">
        <v>26</v>
      </c>
      <c r="BB3" s="78"/>
      <c r="BC3" s="79"/>
      <c r="BD3" s="77" t="s">
        <v>27</v>
      </c>
      <c r="BE3" s="78"/>
      <c r="BF3" s="79"/>
      <c r="BG3" s="108"/>
      <c r="BH3" s="109"/>
      <c r="BI3" s="110"/>
      <c r="BJ3" s="95" t="s">
        <v>28</v>
      </c>
      <c r="BK3" s="95"/>
      <c r="BL3" s="95"/>
      <c r="BM3" s="95" t="s">
        <v>29</v>
      </c>
      <c r="BN3" s="95"/>
      <c r="BO3" s="95"/>
      <c r="BP3" s="108"/>
      <c r="BQ3" s="109"/>
      <c r="BR3" s="110"/>
      <c r="BS3" s="99"/>
      <c r="BT3" s="99"/>
    </row>
    <row r="4" spans="1:72" ht="15.75">
      <c r="A4" s="82"/>
      <c r="B4" s="82"/>
      <c r="C4" s="82"/>
      <c r="D4" s="102"/>
      <c r="E4" s="14" t="s">
        <v>30</v>
      </c>
      <c r="F4" s="14" t="s">
        <v>31</v>
      </c>
      <c r="G4" s="14" t="s">
        <v>32</v>
      </c>
      <c r="H4" s="14" t="s">
        <v>30</v>
      </c>
      <c r="I4" s="14" t="s">
        <v>31</v>
      </c>
      <c r="J4" s="14" t="s">
        <v>32</v>
      </c>
      <c r="K4" s="4"/>
      <c r="L4" s="5" t="s">
        <v>33</v>
      </c>
      <c r="M4" s="5" t="s">
        <v>34</v>
      </c>
      <c r="N4" s="14" t="s">
        <v>30</v>
      </c>
      <c r="O4" s="14" t="s">
        <v>31</v>
      </c>
      <c r="P4" s="14" t="s">
        <v>32</v>
      </c>
      <c r="Q4" s="14" t="s">
        <v>30</v>
      </c>
      <c r="R4" s="14" t="s">
        <v>31</v>
      </c>
      <c r="S4" s="14" t="s">
        <v>32</v>
      </c>
      <c r="T4" s="14" t="s">
        <v>30</v>
      </c>
      <c r="U4" s="14" t="s">
        <v>31</v>
      </c>
      <c r="V4" s="14" t="s">
        <v>32</v>
      </c>
      <c r="W4" s="14" t="s">
        <v>30</v>
      </c>
      <c r="X4" s="14" t="s">
        <v>31</v>
      </c>
      <c r="Y4" s="14" t="s">
        <v>32</v>
      </c>
      <c r="Z4" s="14" t="s">
        <v>30</v>
      </c>
      <c r="AA4" s="14" t="s">
        <v>31</v>
      </c>
      <c r="AB4" s="14" t="s">
        <v>32</v>
      </c>
      <c r="AC4" s="14" t="s">
        <v>30</v>
      </c>
      <c r="AD4" s="14" t="s">
        <v>31</v>
      </c>
      <c r="AE4" s="14" t="s">
        <v>32</v>
      </c>
      <c r="AF4" s="14" t="s">
        <v>30</v>
      </c>
      <c r="AG4" s="14" t="s">
        <v>31</v>
      </c>
      <c r="AH4" s="14" t="s">
        <v>32</v>
      </c>
      <c r="AI4" s="14" t="s">
        <v>30</v>
      </c>
      <c r="AJ4" s="14" t="s">
        <v>31</v>
      </c>
      <c r="AK4" s="14" t="s">
        <v>32</v>
      </c>
      <c r="AL4" s="4"/>
      <c r="AM4" s="5" t="s">
        <v>33</v>
      </c>
      <c r="AN4" s="5" t="s">
        <v>35</v>
      </c>
      <c r="AO4" s="15" t="s">
        <v>30</v>
      </c>
      <c r="AP4" s="15" t="s">
        <v>31</v>
      </c>
      <c r="AQ4" s="15" t="s">
        <v>32</v>
      </c>
      <c r="AR4" s="15" t="s">
        <v>30</v>
      </c>
      <c r="AS4" s="15" t="s">
        <v>31</v>
      </c>
      <c r="AT4" s="15" t="s">
        <v>32</v>
      </c>
      <c r="AU4" s="4"/>
      <c r="AV4" s="5" t="s">
        <v>33</v>
      </c>
      <c r="AW4" s="5" t="s">
        <v>36</v>
      </c>
      <c r="AX4" s="14" t="s">
        <v>30</v>
      </c>
      <c r="AY4" s="14" t="s">
        <v>31</v>
      </c>
      <c r="AZ4" s="14" t="s">
        <v>32</v>
      </c>
      <c r="BA4" s="14" t="s">
        <v>30</v>
      </c>
      <c r="BB4" s="14" t="s">
        <v>31</v>
      </c>
      <c r="BC4" s="14" t="s">
        <v>32</v>
      </c>
      <c r="BD4" s="14" t="s">
        <v>30</v>
      </c>
      <c r="BE4" s="14" t="s">
        <v>31</v>
      </c>
      <c r="BF4" s="14" t="s">
        <v>32</v>
      </c>
      <c r="BG4" s="4"/>
      <c r="BH4" s="5" t="s">
        <v>33</v>
      </c>
      <c r="BI4" s="5" t="s">
        <v>37</v>
      </c>
      <c r="BJ4" s="15" t="s">
        <v>30</v>
      </c>
      <c r="BK4" s="15" t="s">
        <v>31</v>
      </c>
      <c r="BL4" s="15" t="s">
        <v>32</v>
      </c>
      <c r="BM4" s="15" t="s">
        <v>30</v>
      </c>
      <c r="BN4" s="15" t="s">
        <v>31</v>
      </c>
      <c r="BO4" s="15" t="s">
        <v>32</v>
      </c>
      <c r="BP4" s="4"/>
      <c r="BQ4" s="5" t="s">
        <v>33</v>
      </c>
      <c r="BR4" s="5" t="s">
        <v>38</v>
      </c>
      <c r="BS4" s="31" t="s">
        <v>32</v>
      </c>
      <c r="BT4" s="31" t="s">
        <v>39</v>
      </c>
    </row>
    <row r="5" spans="1:72" s="45" customFormat="1" ht="31.5">
      <c r="A5" s="32">
        <v>1</v>
      </c>
      <c r="B5" s="33" t="s">
        <v>47</v>
      </c>
      <c r="C5" s="33" t="s">
        <v>48</v>
      </c>
      <c r="D5" s="34">
        <v>1.25</v>
      </c>
      <c r="E5" s="34">
        <v>2</v>
      </c>
      <c r="F5" s="35">
        <v>0</v>
      </c>
      <c r="G5" s="36">
        <f>((F5*100)/E5)/100</f>
        <v>0</v>
      </c>
      <c r="H5" s="34">
        <v>2</v>
      </c>
      <c r="I5" s="37"/>
      <c r="J5" s="36">
        <f>((I5*100)/H5)/100</f>
        <v>0</v>
      </c>
      <c r="K5" s="38">
        <f>(J5+G5)/2</f>
        <v>0</v>
      </c>
      <c r="L5" s="39">
        <v>0.4</v>
      </c>
      <c r="M5" s="39">
        <f>K5*L5</f>
        <v>0</v>
      </c>
      <c r="N5" s="40">
        <v>1</v>
      </c>
      <c r="O5" s="34">
        <v>2</v>
      </c>
      <c r="P5" s="36">
        <f>((O5*100)/N5)/100</f>
        <v>2</v>
      </c>
      <c r="Q5" s="34">
        <v>3</v>
      </c>
      <c r="R5" s="34">
        <v>1</v>
      </c>
      <c r="S5" s="36">
        <f>((R5*100)/Q5)/100</f>
        <v>0.33333333333333337</v>
      </c>
      <c r="T5" s="40">
        <v>1</v>
      </c>
      <c r="U5" s="34"/>
      <c r="V5" s="36">
        <f>((U5*100)/T5)/100</f>
        <v>0</v>
      </c>
      <c r="W5" s="41">
        <v>1</v>
      </c>
      <c r="X5" s="34">
        <v>3</v>
      </c>
      <c r="Y5" s="36">
        <f>((X5*100)/W5)/100</f>
        <v>3</v>
      </c>
      <c r="Z5" s="41">
        <v>1</v>
      </c>
      <c r="AA5" s="34">
        <v>1</v>
      </c>
      <c r="AB5" s="36">
        <f>((AA5*100)/Z5)/100</f>
        <v>1</v>
      </c>
      <c r="AC5" s="41">
        <v>1</v>
      </c>
      <c r="AD5" s="41"/>
      <c r="AE5" s="36">
        <f>((AD5*100)/AC5)/100</f>
        <v>0</v>
      </c>
      <c r="AF5" s="41">
        <v>2</v>
      </c>
      <c r="AG5" s="37"/>
      <c r="AH5" s="36">
        <f>((AG5*100)/AF5)/100</f>
        <v>0</v>
      </c>
      <c r="AI5" s="41">
        <v>2</v>
      </c>
      <c r="AJ5" s="34">
        <v>1</v>
      </c>
      <c r="AK5" s="36">
        <f>((AJ5*100)/AI5)/100</f>
        <v>0.5</v>
      </c>
      <c r="AL5" s="38">
        <f>(AK5+V5+S5+P5+AB5+Y5+AH5+AE5)/8</f>
        <v>0.8541666666666667</v>
      </c>
      <c r="AM5" s="39">
        <v>0.2</v>
      </c>
      <c r="AN5" s="39">
        <f>AL5*AM5</f>
        <v>0.17083333333333336</v>
      </c>
      <c r="AO5" s="34">
        <v>2</v>
      </c>
      <c r="AP5" s="40"/>
      <c r="AQ5" s="36">
        <f>((AP5*100)/AO5)/100</f>
        <v>0</v>
      </c>
      <c r="AR5" s="34">
        <v>2</v>
      </c>
      <c r="AS5" s="34">
        <v>1</v>
      </c>
      <c r="AT5" s="36">
        <f>((AS5*100)/AR5)/100</f>
        <v>0.5</v>
      </c>
      <c r="AU5" s="38">
        <f>(AT5+AQ5)/2</f>
        <v>0.25</v>
      </c>
      <c r="AV5" s="39">
        <v>0.2</v>
      </c>
      <c r="AW5" s="39">
        <f>AU5*AV5</f>
        <v>0.05</v>
      </c>
      <c r="AX5" s="34">
        <v>4</v>
      </c>
      <c r="AY5" s="42">
        <v>5</v>
      </c>
      <c r="AZ5" s="36">
        <f>((AY5*100)/AX5)/100</f>
        <v>1.25</v>
      </c>
      <c r="BA5" s="34">
        <v>4</v>
      </c>
      <c r="BB5" s="42">
        <v>4</v>
      </c>
      <c r="BC5" s="36">
        <f>((BB5*100)/BA5)/100</f>
        <v>1</v>
      </c>
      <c r="BD5" s="34">
        <v>2</v>
      </c>
      <c r="BE5" s="34">
        <v>1</v>
      </c>
      <c r="BF5" s="36">
        <f>((BE5*100)/BD5)/100</f>
        <v>0.5</v>
      </c>
      <c r="BG5" s="38">
        <f>(BF5+BC5+AZ5)/3</f>
        <v>0.9166666666666666</v>
      </c>
      <c r="BH5" s="39">
        <v>0.1</v>
      </c>
      <c r="BI5" s="39">
        <f>BG5*BH5</f>
        <v>0.09166666666666667</v>
      </c>
      <c r="BJ5" s="34">
        <v>2</v>
      </c>
      <c r="BK5" s="34">
        <v>1</v>
      </c>
      <c r="BL5" s="36">
        <f>((BK5*100)/BJ5)/100</f>
        <v>0.5</v>
      </c>
      <c r="BM5" s="34">
        <v>1</v>
      </c>
      <c r="BN5" s="34">
        <v>2</v>
      </c>
      <c r="BO5" s="36">
        <f>((BN5*100)/BM5)/100</f>
        <v>2</v>
      </c>
      <c r="BP5" s="38">
        <f>(BO5+BL5)/2</f>
        <v>1.25</v>
      </c>
      <c r="BQ5" s="39">
        <v>0.1</v>
      </c>
      <c r="BR5" s="39">
        <f>BP5*BQ5</f>
        <v>0.125</v>
      </c>
      <c r="BS5" s="43">
        <f>(BP5+BG5+AU5+AL5+K5)/5</f>
        <v>0.6541666666666666</v>
      </c>
      <c r="BT5" s="44">
        <f>(BR5+BI5+AW5+AN5+M5)*2</f>
        <v>0.875</v>
      </c>
    </row>
    <row r="6" spans="1:72" s="45" customFormat="1" ht="31.5">
      <c r="A6" s="32"/>
      <c r="B6" s="46" t="s">
        <v>47</v>
      </c>
      <c r="C6" s="46" t="s">
        <v>48</v>
      </c>
      <c r="D6" s="47">
        <v>1.25</v>
      </c>
      <c r="E6" s="47">
        <v>2</v>
      </c>
      <c r="F6" s="48">
        <v>0</v>
      </c>
      <c r="G6" s="49">
        <f>((F6*100)/E6)/100</f>
        <v>0</v>
      </c>
      <c r="H6" s="47">
        <v>2</v>
      </c>
      <c r="I6" s="48">
        <v>0</v>
      </c>
      <c r="J6" s="49">
        <f>((I6*100)/H6)/100</f>
        <v>0</v>
      </c>
      <c r="K6" s="50">
        <f>(J6+G6)/2</f>
        <v>0</v>
      </c>
      <c r="L6" s="49">
        <v>0.4</v>
      </c>
      <c r="M6" s="49">
        <f>K6*L6</f>
        <v>0</v>
      </c>
      <c r="N6" s="51">
        <v>1</v>
      </c>
      <c r="O6" s="47">
        <v>2</v>
      </c>
      <c r="P6" s="49">
        <f>((O6*100)/N6)/100</f>
        <v>2</v>
      </c>
      <c r="Q6" s="47">
        <v>3</v>
      </c>
      <c r="R6" s="47">
        <v>1</v>
      </c>
      <c r="S6" s="49">
        <f>((R6*100)/Q6)/100</f>
        <v>0.33333333333333337</v>
      </c>
      <c r="T6" s="51">
        <v>1</v>
      </c>
      <c r="U6" s="52">
        <v>0</v>
      </c>
      <c r="V6" s="49">
        <f>((U6*100)/T6)/100</f>
        <v>0</v>
      </c>
      <c r="W6" s="53">
        <v>1</v>
      </c>
      <c r="X6" s="47">
        <v>3</v>
      </c>
      <c r="Y6" s="49">
        <f>((X6*100)/W6)/100</f>
        <v>3</v>
      </c>
      <c r="Z6" s="53">
        <v>1</v>
      </c>
      <c r="AA6" s="47">
        <v>1</v>
      </c>
      <c r="AB6" s="49">
        <f>((AA6*100)/Z6)/100</f>
        <v>1</v>
      </c>
      <c r="AC6" s="53">
        <v>1</v>
      </c>
      <c r="AD6" s="54">
        <v>0</v>
      </c>
      <c r="AE6" s="49">
        <f>((AD6*100)/AC6)/100</f>
        <v>0</v>
      </c>
      <c r="AF6" s="53">
        <v>2</v>
      </c>
      <c r="AG6" s="48">
        <v>0</v>
      </c>
      <c r="AH6" s="49">
        <f>((AG6*100)/AF6)/100</f>
        <v>0</v>
      </c>
      <c r="AI6" s="53">
        <v>2</v>
      </c>
      <c r="AJ6" s="47">
        <v>1</v>
      </c>
      <c r="AK6" s="49">
        <f>((AJ6*100)/AI6)/100</f>
        <v>0.5</v>
      </c>
      <c r="AL6" s="50">
        <f>(AK6+V6+S6+P6+AB6+Y6+AH6+AE6)/8</f>
        <v>0.8541666666666667</v>
      </c>
      <c r="AM6" s="49">
        <v>0.2</v>
      </c>
      <c r="AN6" s="49">
        <f>AL6*AM6</f>
        <v>0.17083333333333336</v>
      </c>
      <c r="AO6" s="47">
        <v>2</v>
      </c>
      <c r="AP6" s="52">
        <v>0</v>
      </c>
      <c r="AQ6" s="49">
        <f>((AP6*100)/AO6)/100</f>
        <v>0</v>
      </c>
      <c r="AR6" s="47">
        <v>2</v>
      </c>
      <c r="AS6" s="47">
        <v>1</v>
      </c>
      <c r="AT6" s="49">
        <f>((AS6*100)/AR6)/100</f>
        <v>0.5</v>
      </c>
      <c r="AU6" s="50">
        <f>(AT6+AQ6)/2</f>
        <v>0.25</v>
      </c>
      <c r="AV6" s="49">
        <v>0.2</v>
      </c>
      <c r="AW6" s="49">
        <f>AU6*AV6</f>
        <v>0.05</v>
      </c>
      <c r="AX6" s="47">
        <v>4</v>
      </c>
      <c r="AY6" s="52">
        <v>5</v>
      </c>
      <c r="AZ6" s="49">
        <f>((AY6*100)/AX6)/100</f>
        <v>1.25</v>
      </c>
      <c r="BA6" s="47">
        <v>4</v>
      </c>
      <c r="BB6" s="52">
        <v>4</v>
      </c>
      <c r="BC6" s="49">
        <f>((BB6*100)/BA6)/100</f>
        <v>1</v>
      </c>
      <c r="BD6" s="47">
        <v>2</v>
      </c>
      <c r="BE6" s="47">
        <v>1</v>
      </c>
      <c r="BF6" s="49">
        <f>((BE6*100)/BD6)/100</f>
        <v>0.5</v>
      </c>
      <c r="BG6" s="50">
        <f>(BF6+BC6+AZ6)/3</f>
        <v>0.9166666666666666</v>
      </c>
      <c r="BH6" s="49">
        <v>0.1</v>
      </c>
      <c r="BI6" s="49">
        <f>BG6*BH6</f>
        <v>0.09166666666666667</v>
      </c>
      <c r="BJ6" s="47">
        <v>2</v>
      </c>
      <c r="BK6" s="47">
        <v>2</v>
      </c>
      <c r="BL6" s="49">
        <f>((BK6*100)/BJ6)/100</f>
        <v>1</v>
      </c>
      <c r="BM6" s="47">
        <v>1</v>
      </c>
      <c r="BN6" s="47">
        <v>2</v>
      </c>
      <c r="BO6" s="49">
        <f>((BN6*100)/BM6)/100</f>
        <v>2</v>
      </c>
      <c r="BP6" s="50">
        <f>(BO6+BL6)/2</f>
        <v>1.5</v>
      </c>
      <c r="BQ6" s="49">
        <v>0.1</v>
      </c>
      <c r="BR6" s="49">
        <f>BP6*BQ6</f>
        <v>0.15000000000000002</v>
      </c>
      <c r="BS6" s="50">
        <f>(BP6+BG6+AU6+AL6+K6)/5</f>
        <v>0.7041666666666666</v>
      </c>
      <c r="BT6" s="50">
        <f>(BR6+BI6+AW6+AN6+M6)*2</f>
        <v>0.925</v>
      </c>
    </row>
  </sheetData>
  <sheetProtection/>
  <mergeCells count="34">
    <mergeCell ref="AR3:AT3"/>
    <mergeCell ref="AX3:AZ3"/>
    <mergeCell ref="BA3:BC3"/>
    <mergeCell ref="BD3:BF3"/>
    <mergeCell ref="AL2:AN3"/>
    <mergeCell ref="AO2:AT2"/>
    <mergeCell ref="AU2:AW3"/>
    <mergeCell ref="AX2:BF2"/>
    <mergeCell ref="W3:Y3"/>
    <mergeCell ref="Z3:AB3"/>
    <mergeCell ref="AC3:AE3"/>
    <mergeCell ref="AF3:AH3"/>
    <mergeCell ref="AI3:AK3"/>
    <mergeCell ref="AO3:AQ3"/>
    <mergeCell ref="BJ3:BL3"/>
    <mergeCell ref="BM3:BO3"/>
    <mergeCell ref="A1:BR1"/>
    <mergeCell ref="BS1:BS3"/>
    <mergeCell ref="BP2:BR3"/>
    <mergeCell ref="E3:G3"/>
    <mergeCell ref="H3:J3"/>
    <mergeCell ref="N3:P3"/>
    <mergeCell ref="Q3:S3"/>
    <mergeCell ref="T3:V3"/>
    <mergeCell ref="BT1:BT3"/>
    <mergeCell ref="A2:A4"/>
    <mergeCell ref="B2:B4"/>
    <mergeCell ref="C2:C4"/>
    <mergeCell ref="D2:D4"/>
    <mergeCell ref="E2:J2"/>
    <mergeCell ref="K2:M3"/>
    <mergeCell ref="N2:AK2"/>
    <mergeCell ref="BG2:BI3"/>
    <mergeCell ref="BJ2:B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2013-11-28T14:27:09Z</dcterms:created>
  <dcterms:modified xsi:type="dcterms:W3CDTF">2014-01-09T10:30:56Z</dcterms:modified>
  <cp:category/>
  <cp:version/>
  <cp:contentType/>
  <cp:contentStatus/>
</cp:coreProperties>
</file>