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Преподаватели" sheetId="1" r:id="rId1"/>
    <sheet name="Доценты" sheetId="2" r:id="rId2"/>
    <sheet name="Профессор" sheetId="3" r:id="rId3"/>
    <sheet name="Паучки УД Фармация" sheetId="4" r:id="rId4"/>
  </sheets>
  <definedNames>
    <definedName name="_xlnm._FilterDatabase" localSheetId="1" hidden="1">'Доценты'!$BT$1:$BT$10</definedName>
  </definedNames>
  <calcPr fullCalcOnLoad="1"/>
</workbook>
</file>

<file path=xl/sharedStrings.xml><?xml version="1.0" encoding="utf-8"?>
<sst xmlns="http://schemas.openxmlformats.org/spreadsheetml/2006/main" count="357" uniqueCount="114">
  <si>
    <t>Ф.И.О.</t>
  </si>
  <si>
    <t>ПЛАН</t>
  </si>
  <si>
    <t>ФАКТ</t>
  </si>
  <si>
    <t>№ п/п</t>
  </si>
  <si>
    <t>%</t>
  </si>
  <si>
    <t>% выполнения УМ работы</t>
  </si>
  <si>
    <t>% выполнения Научной деятельности</t>
  </si>
  <si>
    <t>% выполнения Клинической деятельности</t>
  </si>
  <si>
    <t>% выполнения воспитательной работы</t>
  </si>
  <si>
    <t>ИТОГО % выполнения</t>
  </si>
  <si>
    <t>КОВ</t>
  </si>
  <si>
    <t>УЧЕБНО-МЕТОДИЧЕСКАЯ РАБОТА</t>
  </si>
  <si>
    <t>НАУЧНАЯ РАБОТА</t>
  </si>
  <si>
    <t>КЛИНИЧЕСКАЯ РАБОТА</t>
  </si>
  <si>
    <t>ВОСПИТАТЕЛЬНАЯ РАБОТА</t>
  </si>
  <si>
    <t>Занимаемая ставка</t>
  </si>
  <si>
    <t>Количество организованных и проведенных мероприятий на уровне факультета и выше в течение года</t>
  </si>
  <si>
    <t>Количество проведенных мероприятий в общежитии в течение года</t>
  </si>
  <si>
    <t>Кафедра</t>
  </si>
  <si>
    <r>
      <t>К</t>
    </r>
    <r>
      <rPr>
        <b/>
        <vertAlign val="subscript"/>
        <sz val="12"/>
        <color indexed="8"/>
        <rFont val="Times New Roman"/>
        <family val="1"/>
      </rPr>
      <t>1</t>
    </r>
  </si>
  <si>
    <r>
      <t>К</t>
    </r>
    <r>
      <rPr>
        <b/>
        <vertAlign val="subscript"/>
        <sz val="12"/>
        <color indexed="8"/>
        <rFont val="Times New Roman"/>
        <family val="1"/>
      </rPr>
      <t>2</t>
    </r>
  </si>
  <si>
    <r>
      <t>К</t>
    </r>
    <r>
      <rPr>
        <b/>
        <vertAlign val="subscript"/>
        <sz val="12"/>
        <color indexed="8"/>
        <rFont val="Times New Roman"/>
        <family val="1"/>
      </rPr>
      <t>3</t>
    </r>
  </si>
  <si>
    <r>
      <t>К</t>
    </r>
    <r>
      <rPr>
        <b/>
        <vertAlign val="subscript"/>
        <sz val="12"/>
        <color indexed="8"/>
        <rFont val="Times New Roman"/>
        <family val="1"/>
      </rPr>
      <t>4</t>
    </r>
  </si>
  <si>
    <r>
      <t>К</t>
    </r>
    <r>
      <rPr>
        <b/>
        <vertAlign val="subscript"/>
        <sz val="12"/>
        <color indexed="8"/>
        <rFont val="Times New Roman"/>
        <family val="1"/>
      </rPr>
      <t>5</t>
    </r>
  </si>
  <si>
    <t>ИТОГО КОЭФФИЦИЕНТ</t>
  </si>
  <si>
    <t>К</t>
  </si>
  <si>
    <t>К1</t>
  </si>
  <si>
    <t>К2</t>
  </si>
  <si>
    <t>К3</t>
  </si>
  <si>
    <t>К4</t>
  </si>
  <si>
    <t>К5</t>
  </si>
  <si>
    <t xml:space="preserve">АССИСТЕНТЫ </t>
  </si>
  <si>
    <t>ДОЦЕНТЫ</t>
  </si>
  <si>
    <t>ПРОФЕССОРА</t>
  </si>
  <si>
    <t>Количество актов внедрения</t>
  </si>
  <si>
    <t>Участие в рабочих группах и различных комиссиях</t>
  </si>
  <si>
    <t>Издание одного учебного либо учебно-методического пособия единолично, либо в соавторстве</t>
  </si>
  <si>
    <t>Разработка и внедрение инновационных образовательных технологии» PBL, TBL, CBL и др.</t>
  </si>
  <si>
    <t xml:space="preserve">Количество статей, опубликованных в реферируемых зарубежных научных  изданиях как единолично, так и в соавторстве. </t>
  </si>
  <si>
    <t xml:space="preserve">Количество публикаций в отечественных изданиях, рекомендованных комитетом науки МОН РК. </t>
  </si>
  <si>
    <t>Участие в НТП</t>
  </si>
  <si>
    <t xml:space="preserve">Количество докладов на международных конференциях, проводимых в РК. </t>
  </si>
  <si>
    <t>НИРС</t>
  </si>
  <si>
    <t>Количество организованных и проведенных мастер-классов, семинаров на клинических базах и других ЛПО</t>
  </si>
  <si>
    <t>ПРОФЕССИОНАЛЬНЫЙ РОСТ</t>
  </si>
  <si>
    <t>Уровень владения  английским  языком (Intermediate)</t>
  </si>
  <si>
    <t xml:space="preserve">Количество докладов на зарубежных международных конференциях. </t>
  </si>
  <si>
    <t xml:space="preserve">Количество патентов. </t>
  </si>
  <si>
    <t>Количество проведенных экспертиз (выше уровня Университета)</t>
  </si>
  <si>
    <t>% выполнения Профессионального роста</t>
  </si>
  <si>
    <t>Кадырбаева Г.М.</t>
  </si>
  <si>
    <t>Фармацевт-фармакогност</t>
  </si>
  <si>
    <t>Капсалямова Э.Н.</t>
  </si>
  <si>
    <t>Фармацевт-технолог</t>
  </si>
  <si>
    <t>фармацевт-менеджер</t>
  </si>
  <si>
    <t>Бактыбаева М.Р.</t>
  </si>
  <si>
    <t>модуль "Фармацевт-токсиколог"</t>
  </si>
  <si>
    <t>Илахунов Х.М.</t>
  </si>
  <si>
    <t>Изатова А.Е.</t>
  </si>
  <si>
    <t>фармакология</t>
  </si>
  <si>
    <t>Мамашева Г.М.</t>
  </si>
  <si>
    <t>Мырзабек Б.Т.</t>
  </si>
  <si>
    <t>Бериккайрова Г.М.</t>
  </si>
  <si>
    <t>Модуль "фармацевт-фармакогност"</t>
  </si>
  <si>
    <t>Амиркулова М.К.</t>
  </si>
  <si>
    <t>Мухамеджанова Г.С.</t>
  </si>
  <si>
    <t>Есетова К.У.</t>
  </si>
  <si>
    <t>Уровень владения государственным языком (В1)</t>
  </si>
  <si>
    <t>Кожамжарова А.С.</t>
  </si>
  <si>
    <t>Модуль "Фармацевт-токсиколог"</t>
  </si>
  <si>
    <t>Балпанова Д.Т.</t>
  </si>
  <si>
    <t>Чекотаева К.А.</t>
  </si>
  <si>
    <t>Нургалиева А.А.</t>
  </si>
  <si>
    <t>Илиясова М.И.</t>
  </si>
  <si>
    <t>Айтжанова Г.Б.</t>
  </si>
  <si>
    <t>Устенова Г.О.</t>
  </si>
  <si>
    <t>Келимханова С.Е.</t>
  </si>
  <si>
    <t>Сатбаева Э.М.</t>
  </si>
  <si>
    <t>Кадырова Д.М.</t>
  </si>
  <si>
    <t>Ким И.И.</t>
  </si>
  <si>
    <t>Бошкаева А.К.</t>
  </si>
  <si>
    <t>фармацевт-аналитик</t>
  </si>
  <si>
    <t>Шопабаева А.Р.</t>
  </si>
  <si>
    <t>Модуль "Фармацевт-менеджер"</t>
  </si>
  <si>
    <t>Сакипова З.Б.</t>
  </si>
  <si>
    <t>Модуль "фармацевт-технолог"</t>
  </si>
  <si>
    <t>Кожанова К.К.</t>
  </si>
  <si>
    <t>Модуль "Фармацевт-технолог"</t>
  </si>
  <si>
    <t>Жетерова С.К.</t>
  </si>
  <si>
    <t>Жакирова Н.К.</t>
  </si>
  <si>
    <t>Кунанбаева Г.С.</t>
  </si>
  <si>
    <t>Кияшев Д.К.</t>
  </si>
  <si>
    <t>Байзолданов Т.Б.</t>
  </si>
  <si>
    <t>Модуль "фармацевт-токсиколог"</t>
  </si>
  <si>
    <t>Дильбарханов Р.Д.</t>
  </si>
  <si>
    <t>Омарова Р.А.</t>
  </si>
  <si>
    <t>Фармацевт-аналитик</t>
  </si>
  <si>
    <t>Пичхадзе Г.М.</t>
  </si>
  <si>
    <t>Учебно-методическая работа</t>
  </si>
  <si>
    <t>Научная работа</t>
  </si>
  <si>
    <t>Работа с практической фармацией</t>
  </si>
  <si>
    <t>Профессиональный рост</t>
  </si>
  <si>
    <t>Воспитательная работа</t>
  </si>
  <si>
    <t>Преподаватели</t>
  </si>
  <si>
    <t>Доценты</t>
  </si>
  <si>
    <t>Профессора</t>
  </si>
  <si>
    <t>процент УД</t>
  </si>
  <si>
    <t xml:space="preserve">Рейтинг Департамента </t>
  </si>
  <si>
    <t>Датхаев У.М.</t>
  </si>
  <si>
    <t>Учебно-методическая работа 2%</t>
  </si>
  <si>
    <t>Научная работа 5%</t>
  </si>
  <si>
    <t>Работа с практической фармацией 14%</t>
  </si>
  <si>
    <t>Профессиональный рост 5%</t>
  </si>
  <si>
    <t>Воспитательная работа 2%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</si>
</sst>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 wrapText="1"/>
    </xf>
    <xf numFmtId="9" fontId="45" fillId="0" borderId="0" xfId="0" applyNumberFormat="1" applyFont="1" applyAlignment="1">
      <alignment horizontal="center"/>
    </xf>
    <xf numFmtId="9" fontId="45" fillId="34" borderId="10" xfId="0" applyNumberFormat="1" applyFont="1" applyFill="1" applyBorder="1" applyAlignment="1">
      <alignment horizontal="center"/>
    </xf>
    <xf numFmtId="0" fontId="45" fillId="35" borderId="0" xfId="0" applyFont="1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9" fontId="45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/>
    </xf>
    <xf numFmtId="9" fontId="45" fillId="35" borderId="10" xfId="0" applyNumberFormat="1" applyFont="1" applyFill="1" applyBorder="1" applyAlignment="1">
      <alignment horizontal="center"/>
    </xf>
    <xf numFmtId="0" fontId="47" fillId="35" borderId="10" xfId="0" applyNumberFormat="1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left"/>
    </xf>
    <xf numFmtId="0" fontId="47" fillId="35" borderId="10" xfId="0" applyFont="1" applyFill="1" applyBorder="1" applyAlignment="1">
      <alignment horizontal="left" wrapText="1"/>
    </xf>
    <xf numFmtId="0" fontId="45" fillId="35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/>
    </xf>
    <xf numFmtId="0" fontId="45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wrapText="1"/>
    </xf>
    <xf numFmtId="9" fontId="45" fillId="35" borderId="10" xfId="0" applyNumberFormat="1" applyFont="1" applyFill="1" applyBorder="1" applyAlignment="1">
      <alignment horizontal="center" wrapText="1"/>
    </xf>
    <xf numFmtId="12" fontId="47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9" fontId="45" fillId="35" borderId="10" xfId="0" applyNumberFormat="1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 wrapText="1"/>
    </xf>
    <xf numFmtId="9" fontId="45" fillId="35" borderId="10" xfId="0" applyNumberFormat="1" applyFont="1" applyFill="1" applyBorder="1" applyAlignment="1">
      <alignment horizontal="center" vertical="center" wrapText="1"/>
    </xf>
    <xf numFmtId="12" fontId="47" fillId="35" borderId="10" xfId="0" applyNumberFormat="1" applyFont="1" applyFill="1" applyBorder="1" applyAlignment="1">
      <alignment horizontal="center" vertical="center" wrapText="1"/>
    </xf>
    <xf numFmtId="9" fontId="45" fillId="35" borderId="0" xfId="0" applyNumberFormat="1" applyFont="1" applyFill="1" applyAlignment="1">
      <alignment horizontal="center"/>
    </xf>
    <xf numFmtId="9" fontId="45" fillId="33" borderId="10" xfId="0" applyNumberFormat="1" applyFont="1" applyFill="1" applyBorder="1" applyAlignment="1">
      <alignment horizontal="center" wrapText="1"/>
    </xf>
    <xf numFmtId="9" fontId="45" fillId="33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top" wrapText="1"/>
    </xf>
    <xf numFmtId="0" fontId="47" fillId="35" borderId="10" xfId="0" applyFont="1" applyFill="1" applyBorder="1" applyAlignment="1">
      <alignment horizontal="center" vertical="top" wrapText="1"/>
    </xf>
    <xf numFmtId="0" fontId="47" fillId="35" borderId="10" xfId="0" applyFont="1" applyFill="1" applyBorder="1" applyAlignment="1">
      <alignment horizontal="left" vertical="top"/>
    </xf>
    <xf numFmtId="0" fontId="47" fillId="35" borderId="10" xfId="0" applyFont="1" applyFill="1" applyBorder="1" applyAlignment="1">
      <alignment vertical="top"/>
    </xf>
    <xf numFmtId="0" fontId="45" fillId="35" borderId="10" xfId="0" applyFont="1" applyFill="1" applyBorder="1" applyAlignment="1">
      <alignment horizontal="center" vertical="top"/>
    </xf>
    <xf numFmtId="0" fontId="45" fillId="35" borderId="10" xfId="0" applyFont="1" applyFill="1" applyBorder="1" applyAlignment="1">
      <alignment horizontal="center" vertical="top" wrapText="1"/>
    </xf>
    <xf numFmtId="0" fontId="47" fillId="35" borderId="10" xfId="0" applyNumberFormat="1" applyFont="1" applyFill="1" applyBorder="1" applyAlignment="1">
      <alignment horizontal="center" vertical="top" wrapText="1"/>
    </xf>
    <xf numFmtId="0" fontId="47" fillId="35" borderId="11" xfId="0" applyNumberFormat="1" applyFont="1" applyFill="1" applyBorder="1" applyAlignment="1">
      <alignment horizontal="center" vertical="top" wrapText="1"/>
    </xf>
    <xf numFmtId="0" fontId="47" fillId="35" borderId="10" xfId="0" applyFont="1" applyFill="1" applyBorder="1" applyAlignment="1">
      <alignment horizontal="center" vertical="top" wrapText="1"/>
    </xf>
    <xf numFmtId="0" fontId="47" fillId="35" borderId="11" xfId="0" applyFont="1" applyFill="1" applyBorder="1" applyAlignment="1">
      <alignment horizontal="center" vertical="top" wrapText="1"/>
    </xf>
    <xf numFmtId="0" fontId="47" fillId="35" borderId="10" xfId="0" applyNumberFormat="1" applyFont="1" applyFill="1" applyBorder="1" applyAlignment="1">
      <alignment horizontal="center" vertical="top" wrapText="1"/>
    </xf>
    <xf numFmtId="0" fontId="47" fillId="35" borderId="11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7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vertical="top" wrapText="1"/>
    </xf>
    <xf numFmtId="0" fontId="47" fillId="35" borderId="11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top" wrapText="1"/>
    </xf>
    <xf numFmtId="12" fontId="47" fillId="35" borderId="10" xfId="0" applyNumberFormat="1" applyFont="1" applyFill="1" applyBorder="1" applyAlignment="1">
      <alignment horizontal="center" vertical="top" wrapText="1"/>
    </xf>
    <xf numFmtId="0" fontId="47" fillId="35" borderId="10" xfId="0" applyNumberFormat="1" applyFont="1" applyFill="1" applyBorder="1" applyAlignment="1">
      <alignment horizontal="center" vertical="top"/>
    </xf>
    <xf numFmtId="12" fontId="47" fillId="35" borderId="10" xfId="0" applyNumberFormat="1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vertical="top" wrapText="1"/>
    </xf>
    <xf numFmtId="0" fontId="2" fillId="35" borderId="10" xfId="0" applyNumberFormat="1" applyFont="1" applyFill="1" applyBorder="1" applyAlignment="1">
      <alignment horizontal="center" vertical="top"/>
    </xf>
    <xf numFmtId="0" fontId="47" fillId="35" borderId="10" xfId="0" applyNumberFormat="1" applyFont="1" applyFill="1" applyBorder="1" applyAlignment="1">
      <alignment horizontal="center" vertical="top"/>
    </xf>
    <xf numFmtId="12" fontId="2" fillId="35" borderId="10" xfId="0" applyNumberFormat="1" applyFont="1" applyFill="1" applyBorder="1" applyAlignment="1">
      <alignment horizontal="center" vertical="top" wrapText="1"/>
    </xf>
    <xf numFmtId="9" fontId="45" fillId="0" borderId="0" xfId="0" applyNumberFormat="1" applyFont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9" fontId="0" fillId="0" borderId="0" xfId="0" applyNumberFormat="1" applyAlignment="1">
      <alignment/>
    </xf>
    <xf numFmtId="9" fontId="45" fillId="33" borderId="10" xfId="0" applyNumberFormat="1" applyFont="1" applyFill="1" applyBorder="1" applyAlignment="1">
      <alignment horizontal="center"/>
    </xf>
    <xf numFmtId="12" fontId="2" fillId="35" borderId="11" xfId="0" applyNumberFormat="1" applyFont="1" applyFill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5" fillId="35" borderId="10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9" fontId="48" fillId="0" borderId="0" xfId="0" applyNumberFormat="1" applyFont="1" applyAlignment="1">
      <alignment/>
    </xf>
    <xf numFmtId="0" fontId="49" fillId="0" borderId="0" xfId="0" applyFont="1" applyAlignment="1">
      <alignment/>
    </xf>
    <xf numFmtId="9" fontId="36" fillId="0" borderId="0" xfId="55" applyFont="1" applyAlignment="1">
      <alignment/>
    </xf>
    <xf numFmtId="0" fontId="45" fillId="35" borderId="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textRotation="90"/>
    </xf>
    <xf numFmtId="0" fontId="45" fillId="33" borderId="15" xfId="0" applyFont="1" applyFill="1" applyBorder="1" applyAlignment="1">
      <alignment horizontal="center" textRotation="90"/>
    </xf>
    <xf numFmtId="0" fontId="45" fillId="33" borderId="16" xfId="0" applyFont="1" applyFill="1" applyBorder="1" applyAlignment="1">
      <alignment horizontal="center" textRotation="90"/>
    </xf>
    <xf numFmtId="0" fontId="45" fillId="35" borderId="10" xfId="0" applyFont="1" applyFill="1" applyBorder="1" applyAlignment="1">
      <alignment horizontal="center" vertical="center" textRotation="90" wrapText="1"/>
    </xf>
    <xf numFmtId="0" fontId="45" fillId="34" borderId="10" xfId="0" applyFont="1" applyFill="1" applyBorder="1" applyAlignment="1">
      <alignment horizontal="center" vertical="center" textRotation="90" wrapText="1"/>
    </xf>
    <xf numFmtId="0" fontId="45" fillId="33" borderId="10" xfId="0" applyFont="1" applyFill="1" applyBorder="1" applyAlignment="1">
      <alignment horizontal="center" textRotation="90"/>
    </xf>
    <xf numFmtId="10" fontId="50" fillId="33" borderId="10" xfId="0" applyNumberFormat="1" applyFont="1" applyFill="1" applyBorder="1" applyAlignment="1">
      <alignment horizontal="center" vertical="center" wrapText="1"/>
    </xf>
    <xf numFmtId="10" fontId="46" fillId="35" borderId="10" xfId="0" applyNumberFormat="1" applyFont="1" applyFill="1" applyBorder="1" applyAlignment="1">
      <alignment horizontal="center" vertical="center" wrapText="1"/>
    </xf>
    <xf numFmtId="10" fontId="46" fillId="35" borderId="13" xfId="0" applyNumberFormat="1" applyFont="1" applyFill="1" applyBorder="1" applyAlignment="1">
      <alignment horizontal="center" vertical="center" wrapText="1"/>
    </xf>
    <xf numFmtId="10" fontId="46" fillId="35" borderId="14" xfId="0" applyNumberFormat="1" applyFont="1" applyFill="1" applyBorder="1" applyAlignment="1">
      <alignment horizontal="center" vertical="center" wrapText="1"/>
    </xf>
    <xf numFmtId="10" fontId="46" fillId="35" borderId="12" xfId="0" applyNumberFormat="1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textRotation="90" wrapText="1"/>
    </xf>
    <xf numFmtId="0" fontId="45" fillId="34" borderId="18" xfId="0" applyFont="1" applyFill="1" applyBorder="1" applyAlignment="1">
      <alignment horizontal="center" vertical="center" textRotation="90" wrapText="1"/>
    </xf>
    <xf numFmtId="0" fontId="45" fillId="34" borderId="19" xfId="0" applyFont="1" applyFill="1" applyBorder="1" applyAlignment="1">
      <alignment horizontal="center" vertical="center" textRotation="90" wrapText="1"/>
    </xf>
    <xf numFmtId="0" fontId="45" fillId="34" borderId="20" xfId="0" applyFont="1" applyFill="1" applyBorder="1" applyAlignment="1">
      <alignment horizontal="center" vertical="center" textRotation="90" wrapText="1"/>
    </xf>
    <xf numFmtId="0" fontId="45" fillId="34" borderId="21" xfId="0" applyFont="1" applyFill="1" applyBorder="1" applyAlignment="1">
      <alignment horizontal="center" vertical="center" textRotation="90" wrapText="1"/>
    </xf>
    <xf numFmtId="0" fontId="45" fillId="34" borderId="22" xfId="0" applyFont="1" applyFill="1" applyBorder="1" applyAlignment="1">
      <alignment horizontal="center" vertical="center" textRotation="90" wrapText="1"/>
    </xf>
    <xf numFmtId="0" fontId="45" fillId="35" borderId="13" xfId="0" applyFont="1" applyFill="1" applyBorder="1" applyAlignment="1">
      <alignment horizontal="center" vertical="center" textRotation="90" wrapText="1"/>
    </xf>
    <xf numFmtId="0" fontId="45" fillId="35" borderId="14" xfId="0" applyFont="1" applyFill="1" applyBorder="1" applyAlignment="1">
      <alignment horizontal="center" vertical="center" textRotation="90" wrapText="1"/>
    </xf>
    <xf numFmtId="0" fontId="45" fillId="35" borderId="12" xfId="0" applyFont="1" applyFill="1" applyBorder="1" applyAlignment="1">
      <alignment horizontal="center" vertical="center" textRotation="90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46" fillId="35" borderId="17" xfId="0" applyFont="1" applyFill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textRotation="90"/>
    </xf>
    <xf numFmtId="0" fontId="45" fillId="33" borderId="15" xfId="0" applyFont="1" applyFill="1" applyBorder="1" applyAlignment="1">
      <alignment horizontal="center" vertical="center" textRotation="90"/>
    </xf>
    <xf numFmtId="0" fontId="45" fillId="33" borderId="16" xfId="0" applyFont="1" applyFill="1" applyBorder="1" applyAlignment="1">
      <alignment horizontal="center" vertical="center" textRotation="90"/>
    </xf>
    <xf numFmtId="0" fontId="45" fillId="0" borderId="11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2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5" fillId="12" borderId="10" xfId="0" applyFont="1" applyFill="1" applyBorder="1" applyAlignment="1">
      <alignment vertical="center" textRotation="90" wrapText="1"/>
    </xf>
    <xf numFmtId="9" fontId="45" fillId="12" borderId="10" xfId="0" applyNumberFormat="1" applyFont="1" applyFill="1" applyBorder="1" applyAlignment="1">
      <alignment horizontal="center" vertical="center" wrapText="1"/>
    </xf>
    <xf numFmtId="9" fontId="45" fillId="12" borderId="10" xfId="0" applyNumberFormat="1" applyFont="1" applyFill="1" applyBorder="1" applyAlignment="1">
      <alignment horizontal="center"/>
    </xf>
    <xf numFmtId="0" fontId="45" fillId="12" borderId="10" xfId="0" applyFont="1" applyFill="1" applyBorder="1" applyAlignment="1">
      <alignment horizontal="center" vertical="center" textRotation="90" wrapText="1"/>
    </xf>
    <xf numFmtId="0" fontId="47" fillId="35" borderId="10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vertical="center" wrapText="1"/>
    </xf>
    <xf numFmtId="9" fontId="45" fillId="35" borderId="0" xfId="0" applyNumberFormat="1" applyFont="1" applyFill="1" applyAlignment="1">
      <alignment horizontal="center" vertical="center"/>
    </xf>
    <xf numFmtId="9" fontId="45" fillId="35" borderId="0" xfId="0" applyNumberFormat="1" applyFont="1" applyFill="1" applyAlignment="1">
      <alignment horizontal="center" vertical="center" wrapText="1"/>
    </xf>
    <xf numFmtId="9" fontId="45" fillId="12" borderId="10" xfId="0" applyNumberFormat="1" applyFont="1" applyFill="1" applyBorder="1" applyAlignment="1">
      <alignment horizontal="center" wrapText="1"/>
    </xf>
    <xf numFmtId="0" fontId="45" fillId="12" borderId="17" xfId="0" applyFont="1" applyFill="1" applyBorder="1" applyAlignment="1">
      <alignment horizontal="center" vertical="center" textRotation="90" wrapText="1"/>
    </xf>
    <xf numFmtId="0" fontId="45" fillId="12" borderId="18" xfId="0" applyFont="1" applyFill="1" applyBorder="1" applyAlignment="1">
      <alignment horizontal="center" vertical="center" textRotation="90" wrapText="1"/>
    </xf>
    <xf numFmtId="0" fontId="45" fillId="12" borderId="19" xfId="0" applyFont="1" applyFill="1" applyBorder="1" applyAlignment="1">
      <alignment horizontal="center" vertical="center" textRotation="90" wrapText="1"/>
    </xf>
    <xf numFmtId="0" fontId="45" fillId="12" borderId="20" xfId="0" applyFont="1" applyFill="1" applyBorder="1" applyAlignment="1">
      <alignment horizontal="center" vertical="center" textRotation="90" wrapText="1"/>
    </xf>
    <xf numFmtId="0" fontId="45" fillId="12" borderId="21" xfId="0" applyFont="1" applyFill="1" applyBorder="1" applyAlignment="1">
      <alignment horizontal="center" vertical="center" textRotation="90" wrapText="1"/>
    </xf>
    <xf numFmtId="0" fontId="45" fillId="12" borderId="22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 vertical="top" wrapText="1"/>
    </xf>
    <xf numFmtId="0" fontId="4" fillId="35" borderId="11" xfId="0" applyFont="1" applyFill="1" applyBorder="1" applyAlignment="1">
      <alignment horizontal="center" vertical="top" wrapText="1"/>
    </xf>
    <xf numFmtId="0" fontId="47" fillId="35" borderId="11" xfId="0" applyNumberFormat="1" applyFont="1" applyFill="1" applyBorder="1" applyAlignment="1">
      <alignment horizontal="center" vertical="top"/>
    </xf>
    <xf numFmtId="0" fontId="2" fillId="35" borderId="11" xfId="0" applyNumberFormat="1" applyFont="1" applyFill="1" applyBorder="1" applyAlignment="1">
      <alignment horizontal="center" vertical="top"/>
    </xf>
    <xf numFmtId="0" fontId="47" fillId="35" borderId="11" xfId="0" applyNumberFormat="1" applyFont="1" applyFill="1" applyBorder="1" applyAlignment="1">
      <alignment horizontal="center" vertical="top"/>
    </xf>
    <xf numFmtId="9" fontId="45" fillId="12" borderId="10" xfId="0" applyNumberFormat="1" applyFont="1" applyFill="1" applyBorder="1" applyAlignment="1">
      <alignment horizontal="center" vertical="center"/>
    </xf>
    <xf numFmtId="0" fontId="45" fillId="12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8275"/>
          <c:y val="0.36575"/>
          <c:w val="0.3475"/>
          <c:h val="0.3475"/>
        </c:manualLayout>
      </c:layout>
      <c:radarChart>
        <c:radarStyle val="marker"/>
        <c:varyColors val="0"/>
        <c:ser>
          <c:idx val="0"/>
          <c:order val="0"/>
          <c:tx>
            <c:strRef>
              <c:f>'Паучки УД Фармация'!$B$3</c:f>
              <c:strCache>
                <c:ptCount val="1"/>
                <c:pt idx="0">
                  <c:v>Преподаватели</c:v>
                </c:pt>
              </c:strCache>
            </c:strRef>
          </c:tx>
          <c:spPr>
            <a:ln w="38100">
              <a:solidFill>
                <a:srgbClr val="FF99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'Паучки УД Фармация'!$A$4:$A$7</c:f>
              <c:strCache/>
            </c:strRef>
          </c:cat>
          <c:val>
            <c:numRef>
              <c:f>'Паучки УД Фармация'!$B$4:$B$7</c:f>
              <c:numCache/>
            </c:numRef>
          </c:val>
        </c:ser>
        <c:axId val="37803825"/>
        <c:axId val="4690106"/>
      </c:radarChart>
      <c:catAx>
        <c:axId val="378038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0106"/>
        <c:crosses val="autoZero"/>
        <c:auto val="0"/>
        <c:lblOffset val="100"/>
        <c:tickLblSkip val="1"/>
        <c:noMultiLvlLbl val="0"/>
      </c:catAx>
      <c:valAx>
        <c:axId val="46901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37803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"/>
          <c:y val="0.5"/>
          <c:w val="0.264"/>
          <c:h val="0.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985"/>
          <c:y val="0.32975"/>
          <c:w val="0.405"/>
          <c:h val="0.42375"/>
        </c:manualLayout>
      </c:layout>
      <c:radarChart>
        <c:radarStyle val="marker"/>
        <c:varyColors val="0"/>
        <c:ser>
          <c:idx val="0"/>
          <c:order val="0"/>
          <c:tx>
            <c:strRef>
              <c:f>'Паучки УД Фармация'!$B$9</c:f>
              <c:strCache>
                <c:ptCount val="1"/>
                <c:pt idx="0">
                  <c:v>Доценты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'Паучки УД Фармация'!$A$10:$A$14</c:f>
              <c:strCache/>
            </c:strRef>
          </c:cat>
          <c:val>
            <c:numRef>
              <c:f>'Паучки УД Фармация'!$B$10:$B$14</c:f>
              <c:numCache/>
            </c:numRef>
          </c:val>
        </c:ser>
        <c:axId val="42210955"/>
        <c:axId val="44354276"/>
      </c:radarChart>
      <c:catAx>
        <c:axId val="422109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54276"/>
        <c:crosses val="autoZero"/>
        <c:auto val="0"/>
        <c:lblOffset val="100"/>
        <c:tickLblSkip val="1"/>
        <c:noMultiLvlLbl val="0"/>
      </c:catAx>
      <c:valAx>
        <c:axId val="44354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42210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5"/>
          <c:y val="0.502"/>
          <c:w val="0.1805"/>
          <c:h val="0.04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98"/>
          <c:y val="0.34525"/>
          <c:w val="0.36775"/>
          <c:h val="0.38725"/>
        </c:manualLayout>
      </c:layout>
      <c:radarChart>
        <c:radarStyle val="marker"/>
        <c:varyColors val="0"/>
        <c:ser>
          <c:idx val="0"/>
          <c:order val="0"/>
          <c:tx>
            <c:strRef>
              <c:f>'Паучки УД Фармация'!$B$16</c:f>
              <c:strCache>
                <c:ptCount val="1"/>
                <c:pt idx="0">
                  <c:v>Профессора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'Паучки УД Фармация'!$A$17:$A$21</c:f>
              <c:strCache/>
            </c:strRef>
          </c:cat>
          <c:val>
            <c:numRef>
              <c:f>'Паучки УД Фармация'!$B$17:$B$21</c:f>
              <c:numCache/>
            </c:numRef>
          </c:val>
        </c:ser>
        <c:axId val="63644165"/>
        <c:axId val="35926574"/>
      </c:radarChart>
      <c:catAx>
        <c:axId val="636441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26574"/>
        <c:crosses val="autoZero"/>
        <c:auto val="0"/>
        <c:lblOffset val="100"/>
        <c:tickLblSkip val="1"/>
        <c:noMultiLvlLbl val="0"/>
      </c:catAx>
      <c:valAx>
        <c:axId val="35926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63644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25"/>
          <c:y val="0.5"/>
          <c:w val="0.2157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725"/>
          <c:y val="0.1285"/>
          <c:w val="0.4545"/>
          <c:h val="0.735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'Паучки УД Фармация'!$A$30:$A$34</c:f>
              <c:strCache/>
            </c:strRef>
          </c:cat>
          <c:val>
            <c:numRef>
              <c:f>'Паучки УД Фармация'!$B$30:$B$34</c:f>
              <c:numCache/>
            </c:numRef>
          </c:val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'Паучки УД Фармация'!$A$30:$A$34</c:f>
              <c:strCache/>
            </c:strRef>
          </c:cat>
          <c:val>
            <c:numRef>
              <c:f>'Паучки УД Фармация'!$C$30:$C$34</c:f>
              <c:numCache/>
            </c:numRef>
          </c:val>
        </c:ser>
        <c:axId val="54903711"/>
        <c:axId val="24371352"/>
      </c:radarChart>
      <c:catAx>
        <c:axId val="549037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71352"/>
        <c:crosses val="autoZero"/>
        <c:auto val="1"/>
        <c:lblOffset val="100"/>
        <c:tickLblSkip val="1"/>
        <c:noMultiLvlLbl val="0"/>
      </c:catAx>
      <c:valAx>
        <c:axId val="24371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4903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75"/>
          <c:y val="0.44025"/>
          <c:w val="0.097"/>
          <c:h val="0.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3</xdr:col>
      <xdr:colOff>600075</xdr:colOff>
      <xdr:row>26</xdr:row>
      <xdr:rowOff>123825</xdr:rowOff>
    </xdr:to>
    <xdr:graphicFrame>
      <xdr:nvGraphicFramePr>
        <xdr:cNvPr id="1" name="Диаграмма 1"/>
        <xdr:cNvGraphicFramePr/>
      </xdr:nvGraphicFramePr>
      <xdr:xfrm>
        <a:off x="0" y="457200"/>
        <a:ext cx="47053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609600</xdr:colOff>
      <xdr:row>1</xdr:row>
      <xdr:rowOff>171450</xdr:rowOff>
    </xdr:from>
    <xdr:to>
      <xdr:col>12</xdr:col>
      <xdr:colOff>9525</xdr:colOff>
      <xdr:row>26</xdr:row>
      <xdr:rowOff>85725</xdr:rowOff>
    </xdr:to>
    <xdr:graphicFrame>
      <xdr:nvGraphicFramePr>
        <xdr:cNvPr id="2" name="Диаграмма 2"/>
        <xdr:cNvGraphicFramePr/>
      </xdr:nvGraphicFramePr>
      <xdr:xfrm>
        <a:off x="4714875" y="438150"/>
        <a:ext cx="4886325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1</xdr:row>
      <xdr:rowOff>171450</xdr:rowOff>
    </xdr:from>
    <xdr:to>
      <xdr:col>20</xdr:col>
      <xdr:colOff>28575</xdr:colOff>
      <xdr:row>26</xdr:row>
      <xdr:rowOff>66675</xdr:rowOff>
    </xdr:to>
    <xdr:graphicFrame>
      <xdr:nvGraphicFramePr>
        <xdr:cNvPr id="3" name="Диаграмма 3"/>
        <xdr:cNvGraphicFramePr/>
      </xdr:nvGraphicFramePr>
      <xdr:xfrm>
        <a:off x="9601200" y="438150"/>
        <a:ext cx="4895850" cy="4657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19050</xdr:colOff>
      <xdr:row>30</xdr:row>
      <xdr:rowOff>19050</xdr:rowOff>
    </xdr:from>
    <xdr:to>
      <xdr:col>13</xdr:col>
      <xdr:colOff>590550</xdr:colOff>
      <xdr:row>51</xdr:row>
      <xdr:rowOff>171450</xdr:rowOff>
    </xdr:to>
    <xdr:graphicFrame>
      <xdr:nvGraphicFramePr>
        <xdr:cNvPr id="4" name="Диаграмма 5"/>
        <xdr:cNvGraphicFramePr/>
      </xdr:nvGraphicFramePr>
      <xdr:xfrm>
        <a:off x="4124325" y="5810250"/>
        <a:ext cx="6667500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7"/>
  <sheetViews>
    <sheetView zoomScale="90" zoomScaleNormal="90" zoomScalePageLayoutView="0" workbookViewId="0" topLeftCell="A1">
      <pane xSplit="2" ySplit="4" topLeftCell="AJ1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0" sqref="A10"/>
    </sheetView>
  </sheetViews>
  <sheetFormatPr defaultColWidth="9.140625" defaultRowHeight="15"/>
  <cols>
    <col min="1" max="1" width="7.140625" style="9" customWidth="1"/>
    <col min="2" max="2" width="27.140625" style="3" customWidth="1"/>
    <col min="3" max="3" width="35.7109375" style="14" customWidth="1"/>
    <col min="4" max="4" width="8.8515625" style="3" customWidth="1"/>
    <col min="5" max="6" width="7.7109375" style="3" customWidth="1"/>
    <col min="7" max="7" width="8.28125" style="7" customWidth="1"/>
    <col min="8" max="8" width="8.00390625" style="3" customWidth="1"/>
    <col min="9" max="9" width="7.421875" style="3" customWidth="1"/>
    <col min="10" max="10" width="9.140625" style="3" customWidth="1"/>
    <col min="11" max="12" width="8.421875" style="3" customWidth="1"/>
    <col min="13" max="13" width="8.28125" style="7" customWidth="1"/>
    <col min="14" max="14" width="7.57421875" style="3" customWidth="1"/>
    <col min="15" max="15" width="8.57421875" style="3" customWidth="1"/>
    <col min="16" max="25" width="8.421875" style="3" customWidth="1"/>
    <col min="26" max="26" width="8.140625" style="3" customWidth="1"/>
    <col min="27" max="28" width="7.8515625" style="3" customWidth="1"/>
    <col min="29" max="30" width="7.57421875" style="3" customWidth="1"/>
    <col min="31" max="31" width="8.28125" style="7" customWidth="1"/>
    <col min="32" max="33" width="9.140625" style="3" customWidth="1"/>
    <col min="34" max="34" width="8.28125" style="7" customWidth="1"/>
    <col min="35" max="36" width="9.140625" style="3" customWidth="1"/>
    <col min="37" max="40" width="8.28125" style="7" customWidth="1"/>
    <col min="41" max="42" width="9.140625" style="3" customWidth="1"/>
    <col min="43" max="43" width="9.140625" style="7" customWidth="1"/>
    <col min="44" max="44" width="8.00390625" style="3" customWidth="1"/>
    <col min="45" max="45" width="8.140625" style="3" customWidth="1"/>
    <col min="46" max="46" width="10.140625" style="3" customWidth="1"/>
    <col min="47" max="47" width="8.28125" style="3" customWidth="1"/>
    <col min="48" max="48" width="8.00390625" style="3" customWidth="1"/>
    <col min="49" max="49" width="7.421875" style="3" customWidth="1"/>
    <col min="50" max="51" width="8.7109375" style="3" customWidth="1"/>
    <col min="52" max="52" width="7.7109375" style="7" customWidth="1"/>
    <col min="53" max="53" width="9.140625" style="3" customWidth="1"/>
    <col min="54" max="16384" width="9.140625" style="3" customWidth="1"/>
  </cols>
  <sheetData>
    <row r="1" spans="1:54" ht="27.75" customHeight="1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6" t="s">
        <v>9</v>
      </c>
      <c r="BB1" s="91" t="s">
        <v>24</v>
      </c>
    </row>
    <row r="2" spans="1:54" s="9" customFormat="1" ht="45" customHeight="1">
      <c r="A2" s="82" t="s">
        <v>3</v>
      </c>
      <c r="B2" s="90" t="s">
        <v>0</v>
      </c>
      <c r="C2" s="87" t="s">
        <v>18</v>
      </c>
      <c r="D2" s="83" t="s">
        <v>15</v>
      </c>
      <c r="E2" s="98" t="s">
        <v>11</v>
      </c>
      <c r="F2" s="98"/>
      <c r="G2" s="98"/>
      <c r="H2" s="98"/>
      <c r="I2" s="98"/>
      <c r="J2" s="98"/>
      <c r="K2" s="131" t="s">
        <v>5</v>
      </c>
      <c r="L2" s="131"/>
      <c r="M2" s="131"/>
      <c r="N2" s="98" t="s">
        <v>12</v>
      </c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5" t="s">
        <v>6</v>
      </c>
      <c r="AD2" s="95"/>
      <c r="AE2" s="95"/>
      <c r="AF2" s="99" t="s">
        <v>44</v>
      </c>
      <c r="AG2" s="100"/>
      <c r="AH2" s="100"/>
      <c r="AI2" s="100"/>
      <c r="AJ2" s="100"/>
      <c r="AK2" s="100"/>
      <c r="AL2" s="100"/>
      <c r="AM2" s="100"/>
      <c r="AN2" s="101"/>
      <c r="AO2" s="131" t="s">
        <v>49</v>
      </c>
      <c r="AP2" s="131"/>
      <c r="AQ2" s="131"/>
      <c r="AR2" s="98" t="s">
        <v>14</v>
      </c>
      <c r="AS2" s="98"/>
      <c r="AT2" s="98"/>
      <c r="AU2" s="98"/>
      <c r="AV2" s="98"/>
      <c r="AW2" s="98"/>
      <c r="AX2" s="95" t="s">
        <v>8</v>
      </c>
      <c r="AY2" s="95"/>
      <c r="AZ2" s="95"/>
      <c r="BA2" s="96"/>
      <c r="BB2" s="92"/>
    </row>
    <row r="3" spans="1:54" ht="158.25" customHeight="1">
      <c r="A3" s="82"/>
      <c r="B3" s="90"/>
      <c r="C3" s="88"/>
      <c r="D3" s="83"/>
      <c r="E3" s="83" t="s">
        <v>36</v>
      </c>
      <c r="F3" s="83"/>
      <c r="G3" s="83"/>
      <c r="H3" s="83" t="s">
        <v>37</v>
      </c>
      <c r="I3" s="83"/>
      <c r="J3" s="83"/>
      <c r="K3" s="131"/>
      <c r="L3" s="131"/>
      <c r="M3" s="131"/>
      <c r="N3" s="83" t="s">
        <v>39</v>
      </c>
      <c r="O3" s="83"/>
      <c r="P3" s="83"/>
      <c r="Q3" s="84" t="s">
        <v>40</v>
      </c>
      <c r="R3" s="85"/>
      <c r="S3" s="86"/>
      <c r="T3" s="84" t="s">
        <v>41</v>
      </c>
      <c r="U3" s="85"/>
      <c r="V3" s="86"/>
      <c r="W3" s="84" t="s">
        <v>34</v>
      </c>
      <c r="X3" s="85"/>
      <c r="Y3" s="86"/>
      <c r="Z3" s="83" t="s">
        <v>42</v>
      </c>
      <c r="AA3" s="83"/>
      <c r="AB3" s="83"/>
      <c r="AC3" s="95"/>
      <c r="AD3" s="95"/>
      <c r="AE3" s="95"/>
      <c r="AF3" s="84" t="s">
        <v>67</v>
      </c>
      <c r="AG3" s="85"/>
      <c r="AH3" s="86"/>
      <c r="AI3" s="84" t="s">
        <v>45</v>
      </c>
      <c r="AJ3" s="85"/>
      <c r="AK3" s="86"/>
      <c r="AL3" s="84" t="s">
        <v>35</v>
      </c>
      <c r="AM3" s="85"/>
      <c r="AN3" s="86"/>
      <c r="AO3" s="131"/>
      <c r="AP3" s="131"/>
      <c r="AQ3" s="131"/>
      <c r="AR3" s="94" t="s">
        <v>16</v>
      </c>
      <c r="AS3" s="94"/>
      <c r="AT3" s="94"/>
      <c r="AU3" s="94" t="s">
        <v>17</v>
      </c>
      <c r="AV3" s="94"/>
      <c r="AW3" s="94"/>
      <c r="AX3" s="95"/>
      <c r="AY3" s="95"/>
      <c r="AZ3" s="95"/>
      <c r="BA3" s="96"/>
      <c r="BB3" s="93"/>
    </row>
    <row r="4" spans="1:54" ht="18.75" customHeight="1">
      <c r="A4" s="82"/>
      <c r="B4" s="90"/>
      <c r="C4" s="89"/>
      <c r="D4" s="83"/>
      <c r="E4" s="1" t="s">
        <v>1</v>
      </c>
      <c r="F4" s="1" t="s">
        <v>2</v>
      </c>
      <c r="G4" s="6" t="s">
        <v>4</v>
      </c>
      <c r="H4" s="1" t="s">
        <v>1</v>
      </c>
      <c r="I4" s="1" t="s">
        <v>2</v>
      </c>
      <c r="J4" s="1" t="s">
        <v>4</v>
      </c>
      <c r="K4" s="128"/>
      <c r="L4" s="129" t="s">
        <v>10</v>
      </c>
      <c r="M4" s="129" t="s">
        <v>26</v>
      </c>
      <c r="N4" s="1" t="s">
        <v>1</v>
      </c>
      <c r="O4" s="1" t="s">
        <v>2</v>
      </c>
      <c r="P4" s="1" t="s">
        <v>4</v>
      </c>
      <c r="Q4" s="12" t="s">
        <v>1</v>
      </c>
      <c r="R4" s="12" t="s">
        <v>2</v>
      </c>
      <c r="S4" s="12" t="s">
        <v>4</v>
      </c>
      <c r="T4" s="28" t="s">
        <v>1</v>
      </c>
      <c r="U4" s="28" t="s">
        <v>2</v>
      </c>
      <c r="V4" s="28" t="s">
        <v>4</v>
      </c>
      <c r="W4" s="28" t="s">
        <v>1</v>
      </c>
      <c r="X4" s="28" t="s">
        <v>2</v>
      </c>
      <c r="Y4" s="28" t="s">
        <v>4</v>
      </c>
      <c r="Z4" s="1" t="s">
        <v>1</v>
      </c>
      <c r="AA4" s="1" t="s">
        <v>2</v>
      </c>
      <c r="AB4" s="1" t="s">
        <v>4</v>
      </c>
      <c r="AC4" s="128"/>
      <c r="AD4" s="129" t="s">
        <v>10</v>
      </c>
      <c r="AE4" s="129" t="s">
        <v>27</v>
      </c>
      <c r="AF4" s="1" t="s">
        <v>1</v>
      </c>
      <c r="AG4" s="1" t="s">
        <v>2</v>
      </c>
      <c r="AH4" s="6" t="s">
        <v>4</v>
      </c>
      <c r="AI4" s="1" t="s">
        <v>1</v>
      </c>
      <c r="AJ4" s="1" t="s">
        <v>2</v>
      </c>
      <c r="AK4" s="6" t="s">
        <v>4</v>
      </c>
      <c r="AL4" s="17" t="s">
        <v>1</v>
      </c>
      <c r="AM4" s="17" t="s">
        <v>2</v>
      </c>
      <c r="AN4" s="6" t="s">
        <v>4</v>
      </c>
      <c r="AO4" s="128"/>
      <c r="AP4" s="129" t="s">
        <v>10</v>
      </c>
      <c r="AQ4" s="129" t="s">
        <v>29</v>
      </c>
      <c r="AR4" s="13" t="s">
        <v>1</v>
      </c>
      <c r="AS4" s="13" t="s">
        <v>2</v>
      </c>
      <c r="AT4" s="13" t="s">
        <v>4</v>
      </c>
      <c r="AU4" s="13" t="s">
        <v>1</v>
      </c>
      <c r="AV4" s="13" t="s">
        <v>2</v>
      </c>
      <c r="AW4" s="13" t="s">
        <v>4</v>
      </c>
      <c r="AX4" s="128"/>
      <c r="AY4" s="129" t="s">
        <v>10</v>
      </c>
      <c r="AZ4" s="129" t="s">
        <v>30</v>
      </c>
      <c r="BA4" s="25" t="s">
        <v>4</v>
      </c>
      <c r="BB4" s="4" t="s">
        <v>25</v>
      </c>
    </row>
    <row r="5" spans="1:54" s="9" customFormat="1" ht="16.5" customHeight="1">
      <c r="A5" s="22">
        <v>1</v>
      </c>
      <c r="B5" s="41" t="s">
        <v>50</v>
      </c>
      <c r="C5" s="41" t="s">
        <v>51</v>
      </c>
      <c r="D5" s="46">
        <v>1</v>
      </c>
      <c r="E5" s="18">
        <v>1</v>
      </c>
      <c r="F5" s="18">
        <v>0</v>
      </c>
      <c r="G5" s="19">
        <f>((F5*100)/E5)/100</f>
        <v>0</v>
      </c>
      <c r="H5" s="18">
        <v>1</v>
      </c>
      <c r="I5" s="18">
        <v>0</v>
      </c>
      <c r="J5" s="19">
        <f>((I5*100)/H5)/100</f>
        <v>0</v>
      </c>
      <c r="K5" s="130">
        <f>(G5+J5)/2</f>
        <v>0</v>
      </c>
      <c r="L5" s="130">
        <v>0.45</v>
      </c>
      <c r="M5" s="130">
        <f>K5*L5</f>
        <v>0</v>
      </c>
      <c r="N5" s="18">
        <v>2</v>
      </c>
      <c r="O5" s="47">
        <v>0</v>
      </c>
      <c r="P5" s="19">
        <f>((O5*100)/N5)/100</f>
        <v>0</v>
      </c>
      <c r="Q5" s="18">
        <v>1</v>
      </c>
      <c r="R5" s="47">
        <v>0</v>
      </c>
      <c r="S5" s="19">
        <f>((R5*100)/Q5)/100</f>
        <v>0</v>
      </c>
      <c r="T5" s="18">
        <v>1</v>
      </c>
      <c r="U5" s="49">
        <v>0</v>
      </c>
      <c r="V5" s="19">
        <f>((U5*100)/T5)/100</f>
        <v>0</v>
      </c>
      <c r="W5" s="18">
        <v>1</v>
      </c>
      <c r="X5" s="49">
        <v>0</v>
      </c>
      <c r="Y5" s="19">
        <f>((X5*100)/W5)/100</f>
        <v>0</v>
      </c>
      <c r="Z5" s="18">
        <v>1</v>
      </c>
      <c r="AA5" s="49">
        <v>4</v>
      </c>
      <c r="AB5" s="19">
        <f>((AA5*100)/Z5)/100</f>
        <v>4</v>
      </c>
      <c r="AC5" s="130">
        <f>(P5+AB5+S5+V5+Y5)/5</f>
        <v>0.8</v>
      </c>
      <c r="AD5" s="130">
        <v>0.25</v>
      </c>
      <c r="AE5" s="130">
        <f>AC5*AD5</f>
        <v>0.2</v>
      </c>
      <c r="AF5" s="18">
        <v>3</v>
      </c>
      <c r="AG5" s="49">
        <v>2</v>
      </c>
      <c r="AH5" s="19">
        <f>((AG5*100)/AF5)/100</f>
        <v>0.6666666666666667</v>
      </c>
      <c r="AI5" s="18">
        <v>4</v>
      </c>
      <c r="AJ5" s="49">
        <v>0</v>
      </c>
      <c r="AK5" s="19">
        <f>((AJ5*100)/AI5)/100</f>
        <v>0</v>
      </c>
      <c r="AL5" s="20">
        <v>1</v>
      </c>
      <c r="AM5" s="51">
        <v>4</v>
      </c>
      <c r="AN5" s="19">
        <f>((AM5*100)/AL5)/100</f>
        <v>4</v>
      </c>
      <c r="AO5" s="130">
        <f>(AK5+AH5+AN5)/3</f>
        <v>1.5555555555555556</v>
      </c>
      <c r="AP5" s="130">
        <v>0.15</v>
      </c>
      <c r="AQ5" s="130">
        <f>AO5*AP5</f>
        <v>0.23333333333333334</v>
      </c>
      <c r="AR5" s="18">
        <v>2</v>
      </c>
      <c r="AS5" s="49">
        <v>2</v>
      </c>
      <c r="AT5" s="19">
        <f>((AS5*100)/AR5)/100</f>
        <v>1</v>
      </c>
      <c r="AU5" s="18">
        <v>1</v>
      </c>
      <c r="AV5" s="49">
        <v>1</v>
      </c>
      <c r="AW5" s="19">
        <f>((AV5*100)/AU5)/100</f>
        <v>1</v>
      </c>
      <c r="AX5" s="130">
        <f>(AW5+AT5)/2</f>
        <v>1</v>
      </c>
      <c r="AY5" s="130">
        <v>0.15</v>
      </c>
      <c r="AZ5" s="130">
        <f>AX5*AY5</f>
        <v>0.15</v>
      </c>
      <c r="BA5" s="19">
        <f>(AX5+AO5+AC5+K5)/4</f>
        <v>0.8388888888888888</v>
      </c>
      <c r="BB5" s="72">
        <f>(AZ5+AQ5+AE5+M5)*2</f>
        <v>1.1666666666666665</v>
      </c>
    </row>
    <row r="6" spans="1:54" s="9" customFormat="1" ht="19.5" customHeight="1">
      <c r="A6" s="22">
        <v>2</v>
      </c>
      <c r="B6" s="41" t="s">
        <v>65</v>
      </c>
      <c r="C6" s="41" t="s">
        <v>59</v>
      </c>
      <c r="D6" s="46">
        <v>1</v>
      </c>
      <c r="E6" s="18">
        <v>1</v>
      </c>
      <c r="F6" s="18">
        <v>0</v>
      </c>
      <c r="G6" s="19">
        <f>((F6*100)/E6)/100</f>
        <v>0</v>
      </c>
      <c r="H6" s="18">
        <v>1</v>
      </c>
      <c r="I6" s="18">
        <v>0</v>
      </c>
      <c r="J6" s="19">
        <f>((I6*100)/H6)/100</f>
        <v>0</v>
      </c>
      <c r="K6" s="130">
        <f>(G6+J6)/2</f>
        <v>0</v>
      </c>
      <c r="L6" s="130">
        <v>0.45</v>
      </c>
      <c r="M6" s="130">
        <f>K6*L6</f>
        <v>0</v>
      </c>
      <c r="N6" s="18">
        <v>2</v>
      </c>
      <c r="O6" s="47">
        <v>0</v>
      </c>
      <c r="P6" s="19">
        <f>((O6*100)/N6)/100</f>
        <v>0</v>
      </c>
      <c r="Q6" s="18">
        <v>1</v>
      </c>
      <c r="R6" s="47">
        <v>0</v>
      </c>
      <c r="S6" s="19">
        <f>((R6*100)/Q6)/100</f>
        <v>0</v>
      </c>
      <c r="T6" s="18">
        <v>1</v>
      </c>
      <c r="U6" s="49">
        <v>0</v>
      </c>
      <c r="V6" s="19">
        <f>((U6*100)/T6)/100</f>
        <v>0</v>
      </c>
      <c r="W6" s="18">
        <v>1</v>
      </c>
      <c r="X6" s="49">
        <v>0</v>
      </c>
      <c r="Y6" s="19">
        <f>((X6*100)/W6)/100</f>
        <v>0</v>
      </c>
      <c r="Z6" s="18">
        <v>1</v>
      </c>
      <c r="AA6" s="49">
        <v>1</v>
      </c>
      <c r="AB6" s="19">
        <f>((AA6*100)/Z6)/100</f>
        <v>1</v>
      </c>
      <c r="AC6" s="130">
        <f>(P6+AB6+S6+V6+Y6)/5</f>
        <v>0.2</v>
      </c>
      <c r="AD6" s="130">
        <v>0.25</v>
      </c>
      <c r="AE6" s="130">
        <f>AC6*AD6</f>
        <v>0.05</v>
      </c>
      <c r="AF6" s="18">
        <v>3</v>
      </c>
      <c r="AG6" s="49">
        <v>3</v>
      </c>
      <c r="AH6" s="19">
        <f>((AG6*100)/AF6)/100</f>
        <v>1</v>
      </c>
      <c r="AI6" s="18">
        <v>4</v>
      </c>
      <c r="AJ6" s="49">
        <v>2</v>
      </c>
      <c r="AK6" s="19">
        <f>((AJ6*100)/AI6)/100</f>
        <v>0.5</v>
      </c>
      <c r="AL6" s="20">
        <v>1</v>
      </c>
      <c r="AM6" s="51">
        <v>1</v>
      </c>
      <c r="AN6" s="19">
        <f>((AM6*100)/AL6)/100</f>
        <v>1</v>
      </c>
      <c r="AO6" s="130">
        <f>(AK6+AH6+AN6)/3</f>
        <v>0.8333333333333334</v>
      </c>
      <c r="AP6" s="130">
        <v>0.15</v>
      </c>
      <c r="AQ6" s="130">
        <f>AO6*AP6</f>
        <v>0.125</v>
      </c>
      <c r="AR6" s="18">
        <v>2</v>
      </c>
      <c r="AS6" s="49">
        <v>2</v>
      </c>
      <c r="AT6" s="19">
        <f>((AS6*100)/AR6)/100</f>
        <v>1</v>
      </c>
      <c r="AU6" s="18">
        <v>1</v>
      </c>
      <c r="AV6" s="49">
        <v>2</v>
      </c>
      <c r="AW6" s="19">
        <f>((AV6*100)/AU6)/100</f>
        <v>2</v>
      </c>
      <c r="AX6" s="130">
        <f>(AW6+AT6)/2</f>
        <v>1.5</v>
      </c>
      <c r="AY6" s="130">
        <v>0.15</v>
      </c>
      <c r="AZ6" s="130">
        <f>AX6*AY6</f>
        <v>0.22499999999999998</v>
      </c>
      <c r="BA6" s="19">
        <f>(AX6+AO6+AC6+K6)/4</f>
        <v>0.6333333333333334</v>
      </c>
      <c r="BB6" s="72">
        <f>(AZ6+AQ6+AE6+M6)*2</f>
        <v>0.7999999999999999</v>
      </c>
    </row>
    <row r="7" spans="1:54" s="9" customFormat="1" ht="17.25" customHeight="1">
      <c r="A7" s="22">
        <v>3</v>
      </c>
      <c r="B7" s="44" t="s">
        <v>62</v>
      </c>
      <c r="C7" s="41" t="s">
        <v>63</v>
      </c>
      <c r="D7" s="45">
        <v>1</v>
      </c>
      <c r="E7" s="18">
        <v>1</v>
      </c>
      <c r="F7" s="18">
        <v>0</v>
      </c>
      <c r="G7" s="19">
        <f>((F7*100)/E7)/100</f>
        <v>0</v>
      </c>
      <c r="H7" s="18">
        <v>1</v>
      </c>
      <c r="I7" s="18">
        <v>0</v>
      </c>
      <c r="J7" s="19">
        <f>((I7*100)/H7)/100</f>
        <v>0</v>
      </c>
      <c r="K7" s="130">
        <f>(G7+J7)/2</f>
        <v>0</v>
      </c>
      <c r="L7" s="130">
        <v>0.45</v>
      </c>
      <c r="M7" s="130">
        <f>K7*L7</f>
        <v>0</v>
      </c>
      <c r="N7" s="18">
        <v>2</v>
      </c>
      <c r="O7" s="47">
        <v>0</v>
      </c>
      <c r="P7" s="19">
        <f>((O7*100)/N7)/100</f>
        <v>0</v>
      </c>
      <c r="Q7" s="18">
        <v>1</v>
      </c>
      <c r="R7" s="49">
        <v>0</v>
      </c>
      <c r="S7" s="19">
        <f>((R7*100)/Q7)/100</f>
        <v>0</v>
      </c>
      <c r="T7" s="18">
        <v>1</v>
      </c>
      <c r="U7" s="49">
        <v>0</v>
      </c>
      <c r="V7" s="19">
        <f>((U7*100)/T7)/100</f>
        <v>0</v>
      </c>
      <c r="W7" s="18">
        <v>1</v>
      </c>
      <c r="X7" s="49">
        <v>0</v>
      </c>
      <c r="Y7" s="19">
        <f>((X7*100)/W7)/100</f>
        <v>0</v>
      </c>
      <c r="Z7" s="18">
        <v>1</v>
      </c>
      <c r="AA7" s="49">
        <v>1</v>
      </c>
      <c r="AB7" s="19">
        <f>((AA7*100)/Z7)/100</f>
        <v>1</v>
      </c>
      <c r="AC7" s="130">
        <f>(P7+AB7+S7+V7+Y7)/5</f>
        <v>0.2</v>
      </c>
      <c r="AD7" s="130">
        <v>0.25</v>
      </c>
      <c r="AE7" s="130">
        <f>AC7*AD7</f>
        <v>0.05</v>
      </c>
      <c r="AF7" s="18">
        <v>3</v>
      </c>
      <c r="AG7" s="49">
        <v>3</v>
      </c>
      <c r="AH7" s="19">
        <f>((AG7*100)/AF7)/100</f>
        <v>1</v>
      </c>
      <c r="AI7" s="18">
        <v>4</v>
      </c>
      <c r="AJ7" s="49">
        <v>3</v>
      </c>
      <c r="AK7" s="19">
        <f>((AJ7*100)/AI7)/100</f>
        <v>0.75</v>
      </c>
      <c r="AL7" s="20">
        <v>1</v>
      </c>
      <c r="AM7" s="51">
        <v>1</v>
      </c>
      <c r="AN7" s="19">
        <f>((AM7*100)/AL7)/100</f>
        <v>1</v>
      </c>
      <c r="AO7" s="130">
        <f>(AK7+AH7+AN7)/3</f>
        <v>0.9166666666666666</v>
      </c>
      <c r="AP7" s="130">
        <v>0.15</v>
      </c>
      <c r="AQ7" s="130">
        <f>AO7*AP7</f>
        <v>0.13749999999999998</v>
      </c>
      <c r="AR7" s="18">
        <v>2</v>
      </c>
      <c r="AS7" s="49">
        <v>1</v>
      </c>
      <c r="AT7" s="19">
        <f>((AS7*100)/AR7)/100</f>
        <v>0.5</v>
      </c>
      <c r="AU7" s="18">
        <v>1</v>
      </c>
      <c r="AV7" s="49">
        <v>1</v>
      </c>
      <c r="AW7" s="19">
        <f>((AV7*100)/AU7)/100</f>
        <v>1</v>
      </c>
      <c r="AX7" s="130">
        <f>(AW7+AT7)/2</f>
        <v>0.75</v>
      </c>
      <c r="AY7" s="130">
        <v>0.15</v>
      </c>
      <c r="AZ7" s="130">
        <f>AX7*AY7</f>
        <v>0.11249999999999999</v>
      </c>
      <c r="BA7" s="19">
        <f>(AX7+AO7+AC7+K7)/4</f>
        <v>0.4666666666666666</v>
      </c>
      <c r="BB7" s="72">
        <f>(AZ7+AQ7+AE7+M7)*2</f>
        <v>0.6</v>
      </c>
    </row>
    <row r="8" spans="1:54" s="9" customFormat="1" ht="17.25" customHeight="1">
      <c r="A8" s="22">
        <v>4</v>
      </c>
      <c r="B8" s="43" t="s">
        <v>52</v>
      </c>
      <c r="C8" s="41" t="s">
        <v>53</v>
      </c>
      <c r="D8" s="46">
        <v>1</v>
      </c>
      <c r="E8" s="18">
        <v>1</v>
      </c>
      <c r="F8" s="18">
        <v>0</v>
      </c>
      <c r="G8" s="19">
        <f>((F8*100)/E8)/100</f>
        <v>0</v>
      </c>
      <c r="H8" s="18">
        <v>1</v>
      </c>
      <c r="I8" s="18">
        <v>0</v>
      </c>
      <c r="J8" s="19">
        <f>((I8*100)/H8)/100</f>
        <v>0</v>
      </c>
      <c r="K8" s="130">
        <f>(G8+J8)/2</f>
        <v>0</v>
      </c>
      <c r="L8" s="130">
        <v>0.45</v>
      </c>
      <c r="M8" s="130">
        <f>K8*L8</f>
        <v>0</v>
      </c>
      <c r="N8" s="18">
        <v>2</v>
      </c>
      <c r="O8" s="47">
        <v>2</v>
      </c>
      <c r="P8" s="19">
        <f>((O8*100)/N8)/100</f>
        <v>1</v>
      </c>
      <c r="Q8" s="18">
        <v>1</v>
      </c>
      <c r="R8" s="47">
        <v>1</v>
      </c>
      <c r="S8" s="19">
        <f>((R8*100)/Q8)/100</f>
        <v>1</v>
      </c>
      <c r="T8" s="18">
        <v>1</v>
      </c>
      <c r="U8" s="49">
        <v>0</v>
      </c>
      <c r="V8" s="19">
        <f>((U8*100)/T8)/100</f>
        <v>0</v>
      </c>
      <c r="W8" s="18">
        <v>1</v>
      </c>
      <c r="X8" s="49">
        <v>0</v>
      </c>
      <c r="Y8" s="19">
        <f>((X8*100)/W8)/100</f>
        <v>0</v>
      </c>
      <c r="Z8" s="18">
        <v>1</v>
      </c>
      <c r="AA8" s="49">
        <v>0</v>
      </c>
      <c r="AB8" s="19">
        <f>((AA8*100)/Z8)/100</f>
        <v>0</v>
      </c>
      <c r="AC8" s="130">
        <f>(P8+AB8+S8+V8+Y8)/5</f>
        <v>0.4</v>
      </c>
      <c r="AD8" s="130">
        <v>0.25</v>
      </c>
      <c r="AE8" s="130">
        <f>AC8*AD8</f>
        <v>0.1</v>
      </c>
      <c r="AF8" s="18">
        <v>3</v>
      </c>
      <c r="AG8" s="49">
        <v>4</v>
      </c>
      <c r="AH8" s="19">
        <f>((AG8*100)/AF8)/100</f>
        <v>1.3333333333333335</v>
      </c>
      <c r="AI8" s="18">
        <v>4</v>
      </c>
      <c r="AJ8" s="49">
        <v>2</v>
      </c>
      <c r="AK8" s="19">
        <f>((AJ8*100)/AI8)/100</f>
        <v>0.5</v>
      </c>
      <c r="AL8" s="20">
        <v>1</v>
      </c>
      <c r="AM8" s="51">
        <v>2</v>
      </c>
      <c r="AN8" s="19">
        <f>((AM8*100)/AL8)/100</f>
        <v>2</v>
      </c>
      <c r="AO8" s="130">
        <f>(AK8+AH8+AN8)/3</f>
        <v>1.277777777777778</v>
      </c>
      <c r="AP8" s="130">
        <v>0.15</v>
      </c>
      <c r="AQ8" s="130">
        <f>AO8*AP8</f>
        <v>0.19166666666666668</v>
      </c>
      <c r="AR8" s="18">
        <v>2</v>
      </c>
      <c r="AS8" s="49">
        <v>0</v>
      </c>
      <c r="AT8" s="19">
        <f>((AS8*100)/AR8)/100</f>
        <v>0</v>
      </c>
      <c r="AU8" s="18">
        <v>1</v>
      </c>
      <c r="AV8" s="49">
        <v>0</v>
      </c>
      <c r="AW8" s="19">
        <f>((AV8*100)/AU8)/100</f>
        <v>0</v>
      </c>
      <c r="AX8" s="130">
        <f>(AW8+AT8)/2</f>
        <v>0</v>
      </c>
      <c r="AY8" s="130">
        <v>0.15</v>
      </c>
      <c r="AZ8" s="130">
        <f>AX8*AY8</f>
        <v>0</v>
      </c>
      <c r="BA8" s="19">
        <f>(AX8+AO8+AC8+K8)/4</f>
        <v>0.4194444444444445</v>
      </c>
      <c r="BB8" s="72">
        <f>(AZ8+AQ8+AE8+M8)*2</f>
        <v>0.5833333333333334</v>
      </c>
    </row>
    <row r="9" spans="1:54" s="9" customFormat="1" ht="17.25" customHeight="1">
      <c r="A9" s="22">
        <v>5</v>
      </c>
      <c r="B9" s="43" t="s">
        <v>57</v>
      </c>
      <c r="C9" s="41" t="s">
        <v>56</v>
      </c>
      <c r="D9" s="46">
        <v>1</v>
      </c>
      <c r="E9" s="18">
        <v>1</v>
      </c>
      <c r="F9" s="18">
        <v>0</v>
      </c>
      <c r="G9" s="19">
        <f>((F9*100)/E9)/100</f>
        <v>0</v>
      </c>
      <c r="H9" s="18">
        <v>1</v>
      </c>
      <c r="I9" s="18">
        <v>0</v>
      </c>
      <c r="J9" s="19">
        <f>((I9*100)/H9)/100</f>
        <v>0</v>
      </c>
      <c r="K9" s="130">
        <f>(G9+J9)/2</f>
        <v>0</v>
      </c>
      <c r="L9" s="130">
        <v>0.45</v>
      </c>
      <c r="M9" s="130">
        <f>K9*L9</f>
        <v>0</v>
      </c>
      <c r="N9" s="18">
        <v>2</v>
      </c>
      <c r="O9" s="47">
        <v>0</v>
      </c>
      <c r="P9" s="19">
        <f>((O9*100)/N9)/100</f>
        <v>0</v>
      </c>
      <c r="Q9" s="18">
        <v>1</v>
      </c>
      <c r="R9" s="47">
        <v>2</v>
      </c>
      <c r="S9" s="19">
        <f>((R9*100)/Q9)/100</f>
        <v>2</v>
      </c>
      <c r="T9" s="18">
        <v>1</v>
      </c>
      <c r="U9" s="49">
        <v>0</v>
      </c>
      <c r="V9" s="19">
        <f>((U9*100)/T9)/100</f>
        <v>0</v>
      </c>
      <c r="W9" s="18">
        <v>1</v>
      </c>
      <c r="X9" s="49">
        <v>0</v>
      </c>
      <c r="Y9" s="19">
        <f>((X9*100)/W9)/100</f>
        <v>0</v>
      </c>
      <c r="Z9" s="18">
        <v>1</v>
      </c>
      <c r="AA9" s="49">
        <v>0</v>
      </c>
      <c r="AB9" s="19">
        <f>((AA9*100)/Z9)/100</f>
        <v>0</v>
      </c>
      <c r="AC9" s="130">
        <f>(P9+AB9+S9+V9+Y9)/5</f>
        <v>0.4</v>
      </c>
      <c r="AD9" s="130">
        <v>0.25</v>
      </c>
      <c r="AE9" s="130">
        <f>AC9*AD9</f>
        <v>0.1</v>
      </c>
      <c r="AF9" s="18">
        <v>3</v>
      </c>
      <c r="AG9" s="49">
        <v>3</v>
      </c>
      <c r="AH9" s="19">
        <f>((AG9*100)/AF9)/100</f>
        <v>1</v>
      </c>
      <c r="AI9" s="18">
        <v>4</v>
      </c>
      <c r="AJ9" s="49">
        <v>0</v>
      </c>
      <c r="AK9" s="19">
        <f>((AJ9*100)/AI9)/100</f>
        <v>0</v>
      </c>
      <c r="AL9" s="20">
        <v>1</v>
      </c>
      <c r="AM9" s="49">
        <v>0</v>
      </c>
      <c r="AN9" s="19">
        <f>((AM9*100)/AL9)/100</f>
        <v>0</v>
      </c>
      <c r="AO9" s="130">
        <f>(AK9+AH9+AN9)/3</f>
        <v>0.3333333333333333</v>
      </c>
      <c r="AP9" s="130">
        <v>0.15</v>
      </c>
      <c r="AQ9" s="130">
        <f>AO9*AP9</f>
        <v>0.049999999999999996</v>
      </c>
      <c r="AR9" s="18">
        <v>2</v>
      </c>
      <c r="AS9" s="49">
        <v>0</v>
      </c>
      <c r="AT9" s="19">
        <f>((AS9*100)/AR9)/100</f>
        <v>0</v>
      </c>
      <c r="AU9" s="18">
        <v>1</v>
      </c>
      <c r="AV9" s="49">
        <v>0</v>
      </c>
      <c r="AW9" s="19">
        <f>((AV9*100)/AU9)/100</f>
        <v>0</v>
      </c>
      <c r="AX9" s="130">
        <f>(AW9+AT9)/2</f>
        <v>0</v>
      </c>
      <c r="AY9" s="130">
        <v>0.15</v>
      </c>
      <c r="AZ9" s="130">
        <f>AX9*AY9</f>
        <v>0</v>
      </c>
      <c r="BA9" s="19">
        <f>(AX9+AO9+AC9+K9)/4</f>
        <v>0.18333333333333335</v>
      </c>
      <c r="BB9" s="72">
        <f>(AZ9+AQ9+AE9+M9)*2</f>
        <v>0.3</v>
      </c>
    </row>
    <row r="10" spans="1:54" ht="18" customHeight="1">
      <c r="A10" s="22">
        <v>6</v>
      </c>
      <c r="B10" s="41" t="s">
        <v>64</v>
      </c>
      <c r="C10" s="41" t="s">
        <v>59</v>
      </c>
      <c r="D10" s="46">
        <v>1</v>
      </c>
      <c r="E10" s="18">
        <v>1</v>
      </c>
      <c r="F10" s="18">
        <v>0</v>
      </c>
      <c r="G10" s="19">
        <f>((F10*100)/E10)/100</f>
        <v>0</v>
      </c>
      <c r="H10" s="18">
        <v>1</v>
      </c>
      <c r="I10" s="18">
        <v>0</v>
      </c>
      <c r="J10" s="19">
        <f>((I10*100)/H10)/100</f>
        <v>0</v>
      </c>
      <c r="K10" s="130">
        <f>(G10+J10)/2</f>
        <v>0</v>
      </c>
      <c r="L10" s="130">
        <v>0.45</v>
      </c>
      <c r="M10" s="130">
        <f>K10*L10</f>
        <v>0</v>
      </c>
      <c r="N10" s="18">
        <v>2</v>
      </c>
      <c r="O10" s="47">
        <v>0</v>
      </c>
      <c r="P10" s="19">
        <f>((O10*100)/N10)/100</f>
        <v>0</v>
      </c>
      <c r="Q10" s="18">
        <v>1</v>
      </c>
      <c r="R10" s="49">
        <v>0</v>
      </c>
      <c r="S10" s="19">
        <f>((R10*100)/Q10)/100</f>
        <v>0</v>
      </c>
      <c r="T10" s="18">
        <v>1</v>
      </c>
      <c r="U10" s="49">
        <v>0</v>
      </c>
      <c r="V10" s="19">
        <f>((U10*100)/T10)/100</f>
        <v>0</v>
      </c>
      <c r="W10" s="18">
        <v>1</v>
      </c>
      <c r="X10" s="49">
        <v>0</v>
      </c>
      <c r="Y10" s="19">
        <f>((X10*100)/W10)/100</f>
        <v>0</v>
      </c>
      <c r="Z10" s="18">
        <v>1</v>
      </c>
      <c r="AA10" s="49">
        <v>0</v>
      </c>
      <c r="AB10" s="19">
        <f>((AA10*100)/Z10)/100</f>
        <v>0</v>
      </c>
      <c r="AC10" s="130">
        <f>(P10+AB10+S10+V10+Y10)/5</f>
        <v>0</v>
      </c>
      <c r="AD10" s="130">
        <v>0.25</v>
      </c>
      <c r="AE10" s="130">
        <f>AC10*AD10</f>
        <v>0</v>
      </c>
      <c r="AF10" s="18">
        <v>3</v>
      </c>
      <c r="AG10" s="49">
        <v>0</v>
      </c>
      <c r="AH10" s="19">
        <f>((AG10*100)/AF10)/100</f>
        <v>0</v>
      </c>
      <c r="AI10" s="18">
        <v>4</v>
      </c>
      <c r="AJ10" s="49">
        <v>0</v>
      </c>
      <c r="AK10" s="19">
        <f>((AJ10*100)/AI10)/100</f>
        <v>0</v>
      </c>
      <c r="AL10" s="20">
        <v>1</v>
      </c>
      <c r="AM10" s="51">
        <v>0</v>
      </c>
      <c r="AN10" s="19">
        <f>((AM10*100)/AL10)/100</f>
        <v>0</v>
      </c>
      <c r="AO10" s="8">
        <f>(AK10+AH10+AN10)/3</f>
        <v>0</v>
      </c>
      <c r="AP10" s="8">
        <v>0.15</v>
      </c>
      <c r="AQ10" s="8">
        <f>AO10*AP10</f>
        <v>0</v>
      </c>
      <c r="AR10" s="18">
        <v>2</v>
      </c>
      <c r="AS10" s="49">
        <v>0</v>
      </c>
      <c r="AT10" s="19">
        <f>((AS10*100)/AR10)/100</f>
        <v>0</v>
      </c>
      <c r="AU10" s="18">
        <v>1</v>
      </c>
      <c r="AV10" s="49">
        <v>0</v>
      </c>
      <c r="AW10" s="19">
        <f>((AV10*100)/AU10)/100</f>
        <v>0</v>
      </c>
      <c r="AX10" s="130">
        <f>(AW10+AT10)/2</f>
        <v>0</v>
      </c>
      <c r="AY10" s="130">
        <v>0.15</v>
      </c>
      <c r="AZ10" s="130">
        <f>AX10*AY10</f>
        <v>0</v>
      </c>
      <c r="BA10" s="19">
        <f>(AX10+AO10+AC10+K10)/4</f>
        <v>0</v>
      </c>
      <c r="BB10" s="72">
        <f>(AZ10+AQ10+AE10+M10)*2</f>
        <v>0</v>
      </c>
    </row>
    <row r="11" spans="1:54" ht="15.75">
      <c r="A11" s="25">
        <v>7</v>
      </c>
      <c r="B11" s="43" t="s">
        <v>66</v>
      </c>
      <c r="C11" s="41" t="s">
        <v>59</v>
      </c>
      <c r="D11" s="46">
        <v>1</v>
      </c>
      <c r="E11" s="18">
        <v>1</v>
      </c>
      <c r="F11" s="18">
        <v>0</v>
      </c>
      <c r="G11" s="19">
        <f>((F11*100)/E11)/100</f>
        <v>0</v>
      </c>
      <c r="H11" s="18">
        <v>1</v>
      </c>
      <c r="I11" s="18">
        <v>0</v>
      </c>
      <c r="J11" s="19">
        <f>((I11*100)/H11)/100</f>
        <v>0</v>
      </c>
      <c r="K11" s="8">
        <f>(G11+J11)/2</f>
        <v>0</v>
      </c>
      <c r="L11" s="8">
        <v>0.45</v>
      </c>
      <c r="M11" s="8">
        <f>K11*L11</f>
        <v>0</v>
      </c>
      <c r="N11" s="18">
        <v>2</v>
      </c>
      <c r="O11" s="47">
        <v>0</v>
      </c>
      <c r="P11" s="19">
        <f>((O11*100)/N11)/100</f>
        <v>0</v>
      </c>
      <c r="Q11" s="18">
        <v>1</v>
      </c>
      <c r="R11" s="47">
        <v>0</v>
      </c>
      <c r="S11" s="19">
        <f>((R11*100)/Q11)/100</f>
        <v>0</v>
      </c>
      <c r="T11" s="18">
        <v>1</v>
      </c>
      <c r="U11" s="49">
        <v>0</v>
      </c>
      <c r="V11" s="19">
        <f>((U11*100)/T11)/100</f>
        <v>0</v>
      </c>
      <c r="W11" s="18">
        <v>1</v>
      </c>
      <c r="X11" s="49">
        <v>0</v>
      </c>
      <c r="Y11" s="19">
        <f>((X11*100)/W11)/100</f>
        <v>0</v>
      </c>
      <c r="Z11" s="18">
        <v>1</v>
      </c>
      <c r="AA11" s="49">
        <v>0</v>
      </c>
      <c r="AB11" s="19">
        <f>((AA11*100)/Z11)/100</f>
        <v>0</v>
      </c>
      <c r="AC11" s="130">
        <f>(P11+AB11+S11+V11+Y11)/5</f>
        <v>0</v>
      </c>
      <c r="AD11" s="130">
        <v>0.25</v>
      </c>
      <c r="AE11" s="130">
        <f>AC11*AD11</f>
        <v>0</v>
      </c>
      <c r="AF11" s="18">
        <v>3</v>
      </c>
      <c r="AG11" s="49">
        <v>0</v>
      </c>
      <c r="AH11" s="19">
        <f>((AG11*100)/AF11)/100</f>
        <v>0</v>
      </c>
      <c r="AI11" s="18">
        <v>4</v>
      </c>
      <c r="AJ11" s="49">
        <v>0</v>
      </c>
      <c r="AK11" s="19">
        <f>((AJ11*100)/AI11)/100</f>
        <v>0</v>
      </c>
      <c r="AL11" s="20">
        <v>1</v>
      </c>
      <c r="AM11" s="49">
        <v>0</v>
      </c>
      <c r="AN11" s="19">
        <f>((AM11*100)/AL11)/100</f>
        <v>0</v>
      </c>
      <c r="AO11" s="8">
        <f>(AK11+AH11+AN11)/3</f>
        <v>0</v>
      </c>
      <c r="AP11" s="8">
        <v>0.15</v>
      </c>
      <c r="AQ11" s="8">
        <f>AO11*AP11</f>
        <v>0</v>
      </c>
      <c r="AR11" s="18">
        <v>2</v>
      </c>
      <c r="AS11" s="49">
        <v>0</v>
      </c>
      <c r="AT11" s="19">
        <f>((AS11*100)/AR11)/100</f>
        <v>0</v>
      </c>
      <c r="AU11" s="18">
        <v>1</v>
      </c>
      <c r="AV11" s="49">
        <v>0</v>
      </c>
      <c r="AW11" s="19">
        <f>((AV11*100)/AU11)/100</f>
        <v>0</v>
      </c>
      <c r="AX11" s="130">
        <f>(AW11+AT11)/2</f>
        <v>0</v>
      </c>
      <c r="AY11" s="130">
        <v>0.15</v>
      </c>
      <c r="AZ11" s="130">
        <f>AX11*AY11</f>
        <v>0</v>
      </c>
      <c r="BA11" s="19">
        <f>(AX11+AO11+AC11+K11)/4</f>
        <v>0</v>
      </c>
      <c r="BB11" s="72">
        <f>(AZ11+AQ11+AE11+M11)*2</f>
        <v>0</v>
      </c>
    </row>
    <row r="12" spans="1:54" ht="15.75">
      <c r="A12" s="25">
        <v>8</v>
      </c>
      <c r="B12" s="43" t="s">
        <v>55</v>
      </c>
      <c r="C12" s="41" t="s">
        <v>54</v>
      </c>
      <c r="D12" s="46">
        <v>1</v>
      </c>
      <c r="E12" s="18">
        <v>1</v>
      </c>
      <c r="F12" s="18">
        <v>0</v>
      </c>
      <c r="G12" s="19">
        <f>((F12*100)/E12)/100</f>
        <v>0</v>
      </c>
      <c r="H12" s="18">
        <v>1</v>
      </c>
      <c r="I12" s="18">
        <v>0</v>
      </c>
      <c r="J12" s="19">
        <f>((I12*100)/H12)/100</f>
        <v>0</v>
      </c>
      <c r="K12" s="8">
        <f>(G12+J12)/2</f>
        <v>0</v>
      </c>
      <c r="L12" s="8">
        <v>0.45</v>
      </c>
      <c r="M12" s="8">
        <f>K12*L12</f>
        <v>0</v>
      </c>
      <c r="N12" s="18">
        <v>2</v>
      </c>
      <c r="O12" s="47">
        <v>0</v>
      </c>
      <c r="P12" s="19">
        <f>((O12*100)/N12)/100</f>
        <v>0</v>
      </c>
      <c r="Q12" s="18">
        <v>1</v>
      </c>
      <c r="R12" s="47">
        <v>0</v>
      </c>
      <c r="S12" s="19">
        <f>((R12*100)/Q12)/100</f>
        <v>0</v>
      </c>
      <c r="T12" s="18">
        <v>1</v>
      </c>
      <c r="U12" s="49">
        <v>0</v>
      </c>
      <c r="V12" s="19">
        <f>((U12*100)/T12)/100</f>
        <v>0</v>
      </c>
      <c r="W12" s="18">
        <v>1</v>
      </c>
      <c r="X12" s="49">
        <v>0</v>
      </c>
      <c r="Y12" s="19">
        <f>((X12*100)/W12)/100</f>
        <v>0</v>
      </c>
      <c r="Z12" s="18">
        <v>1</v>
      </c>
      <c r="AA12" s="49">
        <v>0</v>
      </c>
      <c r="AB12" s="19">
        <f>((AA12*100)/Z12)/100</f>
        <v>0</v>
      </c>
      <c r="AC12" s="8">
        <f>(P12+AB12+S12+V12+Y12)/5</f>
        <v>0</v>
      </c>
      <c r="AD12" s="8">
        <v>0.25</v>
      </c>
      <c r="AE12" s="8">
        <f>AC12*AD12</f>
        <v>0</v>
      </c>
      <c r="AF12" s="18">
        <v>3</v>
      </c>
      <c r="AG12" s="49">
        <v>0</v>
      </c>
      <c r="AH12" s="19">
        <f>((AG12*100)/AF12)/100</f>
        <v>0</v>
      </c>
      <c r="AI12" s="18">
        <v>4</v>
      </c>
      <c r="AJ12" s="49">
        <v>0</v>
      </c>
      <c r="AK12" s="19">
        <f>((AJ12*100)/AI12)/100</f>
        <v>0</v>
      </c>
      <c r="AL12" s="20">
        <v>1</v>
      </c>
      <c r="AM12" s="51">
        <v>0</v>
      </c>
      <c r="AN12" s="19">
        <f>((AM12*100)/AL12)/100</f>
        <v>0</v>
      </c>
      <c r="AO12" s="8">
        <f>(AK12+AH12+AN12)/3</f>
        <v>0</v>
      </c>
      <c r="AP12" s="8">
        <v>0.15</v>
      </c>
      <c r="AQ12" s="8">
        <f>AO12*AP12</f>
        <v>0</v>
      </c>
      <c r="AR12" s="18">
        <v>2</v>
      </c>
      <c r="AS12" s="49">
        <v>0</v>
      </c>
      <c r="AT12" s="19">
        <f>((AS12*100)/AR12)/100</f>
        <v>0</v>
      </c>
      <c r="AU12" s="18">
        <v>1</v>
      </c>
      <c r="AV12" s="49">
        <v>0</v>
      </c>
      <c r="AW12" s="19">
        <f>((AV12*100)/AU12)/100</f>
        <v>0</v>
      </c>
      <c r="AX12" s="130">
        <f>(AW12+AT12)/2</f>
        <v>0</v>
      </c>
      <c r="AY12" s="130">
        <v>0.15</v>
      </c>
      <c r="AZ12" s="130">
        <f>AX12*AY12</f>
        <v>0</v>
      </c>
      <c r="BA12" s="19">
        <f>(AX12+AO12+AC12+K12)/4</f>
        <v>0</v>
      </c>
      <c r="BB12" s="72">
        <f>(AZ12+AQ12+AE12+M12)*2</f>
        <v>0</v>
      </c>
    </row>
    <row r="13" spans="1:54" ht="18" customHeight="1">
      <c r="A13" s="25">
        <v>9</v>
      </c>
      <c r="B13" s="23" t="s">
        <v>60</v>
      </c>
      <c r="C13" s="24" t="s">
        <v>59</v>
      </c>
      <c r="D13" s="25">
        <v>1.25</v>
      </c>
      <c r="E13" s="18">
        <v>1</v>
      </c>
      <c r="F13" s="18">
        <v>0</v>
      </c>
      <c r="G13" s="19">
        <f>((F13*100)/E13)/100</f>
        <v>0</v>
      </c>
      <c r="H13" s="18">
        <v>1</v>
      </c>
      <c r="I13" s="18">
        <v>0</v>
      </c>
      <c r="J13" s="19">
        <f>((I13*100)/H13)/100</f>
        <v>0</v>
      </c>
      <c r="K13" s="8">
        <f>(G13+J13)/2</f>
        <v>0</v>
      </c>
      <c r="L13" s="8">
        <v>0.45</v>
      </c>
      <c r="M13" s="8">
        <f>K13*L13</f>
        <v>0</v>
      </c>
      <c r="N13" s="18">
        <v>2</v>
      </c>
      <c r="O13" s="48">
        <v>0</v>
      </c>
      <c r="P13" s="19">
        <f>((O13*100)/N13)/100</f>
        <v>0</v>
      </c>
      <c r="Q13" s="18">
        <v>1</v>
      </c>
      <c r="R13" s="47">
        <v>0</v>
      </c>
      <c r="S13" s="19">
        <f>((R13*100)/Q13)/100</f>
        <v>0</v>
      </c>
      <c r="T13" s="18">
        <v>1</v>
      </c>
      <c r="U13" s="50">
        <v>0</v>
      </c>
      <c r="V13" s="19">
        <f>((U13*100)/T13)/100</f>
        <v>0</v>
      </c>
      <c r="W13" s="18">
        <v>1</v>
      </c>
      <c r="X13" s="50">
        <v>0</v>
      </c>
      <c r="Y13" s="19">
        <f>((X13*100)/W13)/100</f>
        <v>0</v>
      </c>
      <c r="Z13" s="18">
        <v>1</v>
      </c>
      <c r="AA13" s="50">
        <v>0</v>
      </c>
      <c r="AB13" s="19">
        <f>((AA13*100)/Z13)/100</f>
        <v>0</v>
      </c>
      <c r="AC13" s="8">
        <f>(P13+AB13+S13+V13+Y13)/5</f>
        <v>0</v>
      </c>
      <c r="AD13" s="8">
        <v>0.25</v>
      </c>
      <c r="AE13" s="8">
        <f>AC13*AD13</f>
        <v>0</v>
      </c>
      <c r="AF13" s="18">
        <v>3</v>
      </c>
      <c r="AG13" s="50">
        <v>0</v>
      </c>
      <c r="AH13" s="19">
        <f>((AG13*100)/AF13)/100</f>
        <v>0</v>
      </c>
      <c r="AI13" s="18">
        <v>4</v>
      </c>
      <c r="AJ13" s="50">
        <v>0</v>
      </c>
      <c r="AK13" s="19">
        <f>((AJ13*100)/AI13)/100</f>
        <v>0</v>
      </c>
      <c r="AL13" s="20">
        <v>1</v>
      </c>
      <c r="AM13" s="52">
        <v>0</v>
      </c>
      <c r="AN13" s="19">
        <f>((AM13*100)/AL13)/100</f>
        <v>0</v>
      </c>
      <c r="AO13" s="8">
        <f>(AK13+AH13+AN13)/3</f>
        <v>0</v>
      </c>
      <c r="AP13" s="8">
        <v>0.15</v>
      </c>
      <c r="AQ13" s="8">
        <f>AO13*AP13</f>
        <v>0</v>
      </c>
      <c r="AR13" s="18">
        <v>2</v>
      </c>
      <c r="AS13" s="50">
        <v>0</v>
      </c>
      <c r="AT13" s="19">
        <f>((AS13*100)/AR13)/100</f>
        <v>0</v>
      </c>
      <c r="AU13" s="18">
        <v>1</v>
      </c>
      <c r="AV13" s="50">
        <v>0</v>
      </c>
      <c r="AW13" s="19">
        <f>((AV13*100)/AU13)/100</f>
        <v>0</v>
      </c>
      <c r="AX13" s="130">
        <f>(AW13+AT13)/2</f>
        <v>0</v>
      </c>
      <c r="AY13" s="130">
        <v>0.15</v>
      </c>
      <c r="AZ13" s="130">
        <f>AX13*AY13</f>
        <v>0</v>
      </c>
      <c r="BA13" s="19">
        <f>(AX13+AO13+AC13+K13)/4</f>
        <v>0</v>
      </c>
      <c r="BB13" s="72">
        <f>(AZ13+AQ13+AE13+M13)*2</f>
        <v>0</v>
      </c>
    </row>
    <row r="14" spans="1:54" ht="15.75">
      <c r="A14" s="25">
        <v>10</v>
      </c>
      <c r="B14" s="23" t="s">
        <v>61</v>
      </c>
      <c r="C14" s="24" t="s">
        <v>59</v>
      </c>
      <c r="D14" s="25">
        <v>1.25</v>
      </c>
      <c r="E14" s="18">
        <v>1</v>
      </c>
      <c r="F14" s="18">
        <v>0</v>
      </c>
      <c r="G14" s="19">
        <f>((F14*100)/E14)/100</f>
        <v>0</v>
      </c>
      <c r="H14" s="18">
        <v>1</v>
      </c>
      <c r="I14" s="18">
        <v>0</v>
      </c>
      <c r="J14" s="19">
        <f>((I14*100)/H14)/100</f>
        <v>0</v>
      </c>
      <c r="K14" s="8">
        <f>(G14+J14)/2</f>
        <v>0</v>
      </c>
      <c r="L14" s="8">
        <v>0.45</v>
      </c>
      <c r="M14" s="8">
        <f>K14*L14</f>
        <v>0</v>
      </c>
      <c r="N14" s="18">
        <v>2</v>
      </c>
      <c r="O14" s="47">
        <v>0</v>
      </c>
      <c r="P14" s="19">
        <f>((O14*100)/N14)/100</f>
        <v>0</v>
      </c>
      <c r="Q14" s="18">
        <v>1</v>
      </c>
      <c r="R14" s="47">
        <v>0</v>
      </c>
      <c r="S14" s="19">
        <f>((R14*100)/Q14)/100</f>
        <v>0</v>
      </c>
      <c r="T14" s="18">
        <v>1</v>
      </c>
      <c r="U14" s="49">
        <v>0</v>
      </c>
      <c r="V14" s="19">
        <f>((U14*100)/T14)/100</f>
        <v>0</v>
      </c>
      <c r="W14" s="18">
        <v>1</v>
      </c>
      <c r="X14" s="49">
        <v>0</v>
      </c>
      <c r="Y14" s="19">
        <f>((X14*100)/W14)/100</f>
        <v>0</v>
      </c>
      <c r="Z14" s="18">
        <v>1</v>
      </c>
      <c r="AA14" s="49">
        <v>0</v>
      </c>
      <c r="AB14" s="19">
        <f>((AA14*100)/Z14)/100</f>
        <v>0</v>
      </c>
      <c r="AC14" s="8">
        <f>(P14+AB14+S14+V14+Y14)/5</f>
        <v>0</v>
      </c>
      <c r="AD14" s="8">
        <v>0.25</v>
      </c>
      <c r="AE14" s="8">
        <f>AC14*AD14</f>
        <v>0</v>
      </c>
      <c r="AF14" s="18">
        <v>3</v>
      </c>
      <c r="AG14" s="49">
        <v>0</v>
      </c>
      <c r="AH14" s="19">
        <f>((AG14*100)/AF14)/100</f>
        <v>0</v>
      </c>
      <c r="AI14" s="18">
        <v>4</v>
      </c>
      <c r="AJ14" s="49">
        <v>0</v>
      </c>
      <c r="AK14" s="19">
        <f>((AJ14*100)/AI14)/100</f>
        <v>0</v>
      </c>
      <c r="AL14" s="20">
        <v>1</v>
      </c>
      <c r="AM14" s="51">
        <v>0</v>
      </c>
      <c r="AN14" s="19">
        <f>((AM14*100)/AL14)/100</f>
        <v>0</v>
      </c>
      <c r="AO14" s="8">
        <f>(AK14+AH14+AN14)/3</f>
        <v>0</v>
      </c>
      <c r="AP14" s="8">
        <v>0.15</v>
      </c>
      <c r="AQ14" s="8">
        <f>AO14*AP14</f>
        <v>0</v>
      </c>
      <c r="AR14" s="18">
        <v>2</v>
      </c>
      <c r="AS14" s="49">
        <v>0</v>
      </c>
      <c r="AT14" s="19">
        <f>((AS14*100)/AR14)/100</f>
        <v>0</v>
      </c>
      <c r="AU14" s="18">
        <v>1</v>
      </c>
      <c r="AV14" s="49">
        <v>0</v>
      </c>
      <c r="AW14" s="19">
        <f>((AV14*100)/AU14)/100</f>
        <v>0</v>
      </c>
      <c r="AX14" s="8">
        <f>(AW14+AT14)/2</f>
        <v>0</v>
      </c>
      <c r="AY14" s="8">
        <v>0.15</v>
      </c>
      <c r="AZ14" s="8">
        <f>AX14*AY14</f>
        <v>0</v>
      </c>
      <c r="BA14" s="19">
        <f>(AX14+AO14+AC14+K14)/4</f>
        <v>0</v>
      </c>
      <c r="BB14" s="72">
        <f>(AZ14+AQ14+AE14+M14)*2</f>
        <v>0</v>
      </c>
    </row>
    <row r="15" spans="1:54" ht="15.75">
      <c r="A15" s="25">
        <v>11</v>
      </c>
      <c r="B15" s="43" t="s">
        <v>58</v>
      </c>
      <c r="C15" s="41" t="s">
        <v>59</v>
      </c>
      <c r="D15" s="45">
        <v>1.25</v>
      </c>
      <c r="E15" s="18">
        <v>1</v>
      </c>
      <c r="F15" s="18">
        <v>0</v>
      </c>
      <c r="G15" s="19">
        <f>((F15*100)/E15)/100</f>
        <v>0</v>
      </c>
      <c r="H15" s="18">
        <v>1</v>
      </c>
      <c r="I15" s="18">
        <v>0</v>
      </c>
      <c r="J15" s="19">
        <f>((I15*100)/H15)/100</f>
        <v>0</v>
      </c>
      <c r="K15" s="8">
        <f>(G15+J15)/2</f>
        <v>0</v>
      </c>
      <c r="L15" s="8">
        <v>0.45</v>
      </c>
      <c r="M15" s="8">
        <f>K15*L15</f>
        <v>0</v>
      </c>
      <c r="N15" s="18">
        <v>2</v>
      </c>
      <c r="O15" s="47">
        <v>0</v>
      </c>
      <c r="P15" s="19">
        <f>((O15*100)/N15)/100</f>
        <v>0</v>
      </c>
      <c r="Q15" s="18">
        <v>1</v>
      </c>
      <c r="R15" s="47">
        <v>0</v>
      </c>
      <c r="S15" s="19">
        <f>((R15*100)/Q15)/100</f>
        <v>0</v>
      </c>
      <c r="T15" s="18">
        <v>1</v>
      </c>
      <c r="U15" s="49">
        <v>0</v>
      </c>
      <c r="V15" s="19">
        <f>((U15*100)/T15)/100</f>
        <v>0</v>
      </c>
      <c r="W15" s="18">
        <v>1</v>
      </c>
      <c r="X15" s="49">
        <v>0</v>
      </c>
      <c r="Y15" s="19">
        <f>((X15*100)/W15)/100</f>
        <v>0</v>
      </c>
      <c r="Z15" s="18">
        <v>1</v>
      </c>
      <c r="AA15" s="49">
        <v>0</v>
      </c>
      <c r="AB15" s="19">
        <f>((AA15*100)/Z15)/100</f>
        <v>0</v>
      </c>
      <c r="AC15" s="8">
        <f>(P15+AB15+S15+V15+Y15)/5</f>
        <v>0</v>
      </c>
      <c r="AD15" s="8">
        <v>0.25</v>
      </c>
      <c r="AE15" s="8">
        <f>AC15*AD15</f>
        <v>0</v>
      </c>
      <c r="AF15" s="18">
        <v>3</v>
      </c>
      <c r="AG15" s="49">
        <v>0</v>
      </c>
      <c r="AH15" s="19">
        <f>((AG15*100)/AF15)/100</f>
        <v>0</v>
      </c>
      <c r="AI15" s="18">
        <v>4</v>
      </c>
      <c r="AJ15" s="49">
        <v>0</v>
      </c>
      <c r="AK15" s="19">
        <f>((AJ15*100)/AI15)/100</f>
        <v>0</v>
      </c>
      <c r="AL15" s="20">
        <v>1</v>
      </c>
      <c r="AM15" s="51">
        <v>0</v>
      </c>
      <c r="AN15" s="19">
        <f>((AM15*100)/AL15)/100</f>
        <v>0</v>
      </c>
      <c r="AO15" s="8">
        <f>(AK15+AH15+AN15)/3</f>
        <v>0</v>
      </c>
      <c r="AP15" s="8">
        <v>0.15</v>
      </c>
      <c r="AQ15" s="8">
        <f>AO15*AP15</f>
        <v>0</v>
      </c>
      <c r="AR15" s="18">
        <v>2</v>
      </c>
      <c r="AS15" s="49">
        <v>0</v>
      </c>
      <c r="AT15" s="19">
        <f>((AS15*100)/AR15)/100</f>
        <v>0</v>
      </c>
      <c r="AU15" s="18">
        <v>1</v>
      </c>
      <c r="AV15" s="49">
        <v>0</v>
      </c>
      <c r="AW15" s="19">
        <f>((AV15*100)/AU15)/100</f>
        <v>0</v>
      </c>
      <c r="AX15" s="8">
        <f>(AW15+AT15)/2</f>
        <v>0</v>
      </c>
      <c r="AY15" s="8">
        <v>0.15</v>
      </c>
      <c r="AZ15" s="8">
        <f>AX15*AY15</f>
        <v>0</v>
      </c>
      <c r="BA15" s="19">
        <f>(AX15+AO15+AC15+K15)/4</f>
        <v>0</v>
      </c>
      <c r="BB15" s="72">
        <f>(AZ15+AQ15+AE15+M15)*2</f>
        <v>0</v>
      </c>
    </row>
    <row r="17" spans="13:54" ht="15.75">
      <c r="M17" s="7">
        <f>AVERAGE(M5:M16)</f>
        <v>0</v>
      </c>
      <c r="AE17" s="7">
        <f>AVERAGE(AE5:AE16)</f>
        <v>0.045454545454545456</v>
      </c>
      <c r="AQ17" s="7">
        <f>AVERAGE(AQ5:AQ16)</f>
        <v>0.06704545454545455</v>
      </c>
      <c r="AZ17" s="7">
        <f>AVERAGE(AZ5:AZ16)</f>
        <v>0.04431818181818182</v>
      </c>
      <c r="BB17" s="7">
        <f>AVERAGE(BB5:BB16)</f>
        <v>0.3136363636363636</v>
      </c>
    </row>
  </sheetData>
  <sheetProtection/>
  <mergeCells count="27">
    <mergeCell ref="AL3:AN3"/>
    <mergeCell ref="AX2:AZ3"/>
    <mergeCell ref="AR2:AW2"/>
    <mergeCell ref="E3:G3"/>
    <mergeCell ref="H3:J3"/>
    <mergeCell ref="N2:AB2"/>
    <mergeCell ref="AI3:AK3"/>
    <mergeCell ref="T3:V3"/>
    <mergeCell ref="W3:Y3"/>
    <mergeCell ref="BB1:BB3"/>
    <mergeCell ref="AR3:AT3"/>
    <mergeCell ref="AO2:AQ3"/>
    <mergeCell ref="AU3:AW3"/>
    <mergeCell ref="BA1:BA3"/>
    <mergeCell ref="A1:AZ1"/>
    <mergeCell ref="E2:J2"/>
    <mergeCell ref="K2:M3"/>
    <mergeCell ref="AC2:AE3"/>
    <mergeCell ref="AF2:AN2"/>
    <mergeCell ref="A2:A4"/>
    <mergeCell ref="N3:P3"/>
    <mergeCell ref="Z3:AB3"/>
    <mergeCell ref="AF3:AH3"/>
    <mergeCell ref="C2:C4"/>
    <mergeCell ref="D2:D4"/>
    <mergeCell ref="Q3:S3"/>
    <mergeCell ref="B2:B4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4"/>
  <sheetViews>
    <sheetView zoomScale="90" zoomScaleNormal="90" zoomScalePageLayoutView="0" workbookViewId="0" topLeftCell="A1">
      <pane xSplit="2" ySplit="4" topLeftCell="AY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3" sqref="A23"/>
    </sheetView>
  </sheetViews>
  <sheetFormatPr defaultColWidth="9.140625" defaultRowHeight="15"/>
  <cols>
    <col min="1" max="1" width="7.57421875" style="2" customWidth="1"/>
    <col min="2" max="2" width="22.28125" style="2" customWidth="1"/>
    <col min="3" max="3" width="35.421875" style="2" customWidth="1"/>
    <col min="4" max="4" width="8.7109375" style="2" customWidth="1"/>
    <col min="5" max="5" width="9.140625" style="2" customWidth="1"/>
    <col min="6" max="6" width="8.421875" style="2" customWidth="1"/>
    <col min="7" max="7" width="7.7109375" style="2" customWidth="1"/>
    <col min="8" max="8" width="7.8515625" style="2" customWidth="1"/>
    <col min="9" max="9" width="8.140625" style="2" customWidth="1"/>
    <col min="10" max="10" width="8.00390625" style="2" customWidth="1"/>
    <col min="11" max="11" width="8.421875" style="2" customWidth="1"/>
    <col min="12" max="12" width="9.140625" style="2" customWidth="1"/>
    <col min="13" max="13" width="9.140625" style="16" customWidth="1"/>
    <col min="14" max="14" width="8.57421875" style="2" customWidth="1"/>
    <col min="15" max="15" width="8.421875" style="2" customWidth="1"/>
    <col min="16" max="16" width="7.8515625" style="2" customWidth="1"/>
    <col min="17" max="17" width="8.00390625" style="2" customWidth="1"/>
    <col min="18" max="18" width="8.28125" style="2" customWidth="1"/>
    <col min="19" max="19" width="7.8515625" style="2" customWidth="1"/>
    <col min="20" max="20" width="8.57421875" style="2" customWidth="1"/>
    <col min="21" max="21" width="8.140625" style="2" customWidth="1"/>
    <col min="22" max="35" width="8.00390625" style="2" customWidth="1"/>
    <col min="36" max="36" width="7.8515625" style="2" customWidth="1"/>
    <col min="37" max="37" width="8.00390625" style="2" customWidth="1"/>
    <col min="38" max="39" width="7.57421875" style="2" customWidth="1"/>
    <col min="40" max="40" width="9.140625" style="16" customWidth="1"/>
    <col min="41" max="41" width="7.57421875" style="2" customWidth="1"/>
    <col min="42" max="42" width="7.8515625" style="2" customWidth="1"/>
    <col min="43" max="43" width="8.57421875" style="2" customWidth="1"/>
    <col min="44" max="44" width="7.57421875" style="2" customWidth="1"/>
    <col min="45" max="46" width="8.140625" style="2" customWidth="1"/>
    <col min="47" max="48" width="8.57421875" style="2" customWidth="1"/>
    <col min="49" max="49" width="7.8515625" style="16" customWidth="1"/>
    <col min="50" max="50" width="8.57421875" style="2" customWidth="1"/>
    <col min="51" max="51" width="8.140625" style="2" customWidth="1"/>
    <col min="52" max="52" width="7.7109375" style="16" customWidth="1"/>
    <col min="53" max="53" width="8.421875" style="2" customWidth="1"/>
    <col min="54" max="54" width="8.28125" style="2" customWidth="1"/>
    <col min="55" max="55" width="7.140625" style="16" customWidth="1"/>
    <col min="56" max="56" width="8.57421875" style="2" customWidth="1"/>
    <col min="57" max="57" width="8.140625" style="2" customWidth="1"/>
    <col min="58" max="58" width="8.421875" style="2" customWidth="1"/>
    <col min="59" max="60" width="7.57421875" style="2" customWidth="1"/>
    <col min="61" max="61" width="8.28125" style="16" customWidth="1"/>
    <col min="62" max="62" width="8.28125" style="2" customWidth="1"/>
    <col min="63" max="63" width="8.57421875" style="2" customWidth="1"/>
    <col min="64" max="64" width="8.00390625" style="2" customWidth="1"/>
    <col min="65" max="65" width="8.140625" style="2" customWidth="1"/>
    <col min="66" max="66" width="7.8515625" style="2" customWidth="1"/>
    <col min="67" max="67" width="8.00390625" style="2" customWidth="1"/>
    <col min="68" max="69" width="7.00390625" style="2" customWidth="1"/>
    <col min="70" max="70" width="8.28125" style="16" customWidth="1"/>
    <col min="71" max="71" width="9.7109375" style="2" customWidth="1"/>
    <col min="72" max="16384" width="9.140625" style="2" customWidth="1"/>
  </cols>
  <sheetData>
    <row r="1" spans="1:72" ht="28.5" customHeight="1">
      <c r="A1" s="121" t="s">
        <v>32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3"/>
      <c r="BS1" s="115" t="s">
        <v>9</v>
      </c>
      <c r="BT1" s="115" t="s">
        <v>24</v>
      </c>
    </row>
    <row r="2" spans="1:72" s="10" customFormat="1" ht="28.5" customHeight="1">
      <c r="A2" s="87" t="s">
        <v>3</v>
      </c>
      <c r="B2" s="87" t="s">
        <v>0</v>
      </c>
      <c r="C2" s="87" t="s">
        <v>18</v>
      </c>
      <c r="D2" s="118" t="s">
        <v>15</v>
      </c>
      <c r="E2" s="124" t="s">
        <v>11</v>
      </c>
      <c r="F2" s="125"/>
      <c r="G2" s="125"/>
      <c r="H2" s="125"/>
      <c r="I2" s="125"/>
      <c r="J2" s="125"/>
      <c r="K2" s="102" t="s">
        <v>5</v>
      </c>
      <c r="L2" s="103"/>
      <c r="M2" s="104"/>
      <c r="N2" s="124" t="s">
        <v>12</v>
      </c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6"/>
      <c r="AL2" s="102" t="s">
        <v>6</v>
      </c>
      <c r="AM2" s="103"/>
      <c r="AN2" s="104"/>
      <c r="AO2" s="111" t="s">
        <v>13</v>
      </c>
      <c r="AP2" s="112"/>
      <c r="AQ2" s="112"/>
      <c r="AR2" s="112"/>
      <c r="AS2" s="112"/>
      <c r="AT2" s="112"/>
      <c r="AU2" s="137" t="s">
        <v>7</v>
      </c>
      <c r="AV2" s="138"/>
      <c r="AW2" s="139"/>
      <c r="AX2" s="113" t="s">
        <v>44</v>
      </c>
      <c r="AY2" s="114"/>
      <c r="AZ2" s="114"/>
      <c r="BA2" s="114"/>
      <c r="BB2" s="114"/>
      <c r="BC2" s="114"/>
      <c r="BD2" s="114"/>
      <c r="BE2" s="114"/>
      <c r="BF2" s="114"/>
      <c r="BG2" s="137" t="s">
        <v>49</v>
      </c>
      <c r="BH2" s="138"/>
      <c r="BI2" s="139"/>
      <c r="BJ2" s="113" t="s">
        <v>14</v>
      </c>
      <c r="BK2" s="114"/>
      <c r="BL2" s="114"/>
      <c r="BM2" s="114"/>
      <c r="BN2" s="114"/>
      <c r="BO2" s="114"/>
      <c r="BP2" s="137" t="s">
        <v>8</v>
      </c>
      <c r="BQ2" s="138"/>
      <c r="BR2" s="139"/>
      <c r="BS2" s="116"/>
      <c r="BT2" s="116"/>
    </row>
    <row r="3" spans="1:72" ht="192" customHeight="1">
      <c r="A3" s="88"/>
      <c r="B3" s="88"/>
      <c r="C3" s="88"/>
      <c r="D3" s="119"/>
      <c r="E3" s="83" t="s">
        <v>36</v>
      </c>
      <c r="F3" s="83"/>
      <c r="G3" s="83"/>
      <c r="H3" s="83" t="s">
        <v>37</v>
      </c>
      <c r="I3" s="83"/>
      <c r="J3" s="83"/>
      <c r="K3" s="105"/>
      <c r="L3" s="106"/>
      <c r="M3" s="107"/>
      <c r="N3" s="84" t="s">
        <v>38</v>
      </c>
      <c r="O3" s="85"/>
      <c r="P3" s="86"/>
      <c r="Q3" s="84" t="s">
        <v>39</v>
      </c>
      <c r="R3" s="85"/>
      <c r="S3" s="86"/>
      <c r="T3" s="84" t="s">
        <v>40</v>
      </c>
      <c r="U3" s="85"/>
      <c r="V3" s="86"/>
      <c r="W3" s="84" t="s">
        <v>41</v>
      </c>
      <c r="X3" s="85"/>
      <c r="Y3" s="86"/>
      <c r="Z3" s="84" t="s">
        <v>46</v>
      </c>
      <c r="AA3" s="85"/>
      <c r="AB3" s="86"/>
      <c r="AC3" s="83" t="s">
        <v>47</v>
      </c>
      <c r="AD3" s="83"/>
      <c r="AE3" s="83"/>
      <c r="AF3" s="83" t="s">
        <v>34</v>
      </c>
      <c r="AG3" s="83"/>
      <c r="AH3" s="83"/>
      <c r="AI3" s="84" t="s">
        <v>42</v>
      </c>
      <c r="AJ3" s="85"/>
      <c r="AK3" s="86"/>
      <c r="AL3" s="105"/>
      <c r="AM3" s="106"/>
      <c r="AN3" s="107"/>
      <c r="AO3" s="108" t="s">
        <v>48</v>
      </c>
      <c r="AP3" s="109"/>
      <c r="AQ3" s="110"/>
      <c r="AR3" s="108" t="s">
        <v>43</v>
      </c>
      <c r="AS3" s="109"/>
      <c r="AT3" s="110"/>
      <c r="AU3" s="140"/>
      <c r="AV3" s="141"/>
      <c r="AW3" s="142"/>
      <c r="AX3" s="84" t="s">
        <v>67</v>
      </c>
      <c r="AY3" s="85"/>
      <c r="AZ3" s="86"/>
      <c r="BA3" s="84" t="s">
        <v>45</v>
      </c>
      <c r="BB3" s="85"/>
      <c r="BC3" s="86"/>
      <c r="BD3" s="84" t="s">
        <v>35</v>
      </c>
      <c r="BE3" s="85"/>
      <c r="BF3" s="86"/>
      <c r="BG3" s="140"/>
      <c r="BH3" s="141"/>
      <c r="BI3" s="142"/>
      <c r="BJ3" s="94" t="s">
        <v>16</v>
      </c>
      <c r="BK3" s="94"/>
      <c r="BL3" s="94"/>
      <c r="BM3" s="94" t="s">
        <v>17</v>
      </c>
      <c r="BN3" s="94"/>
      <c r="BO3" s="94"/>
      <c r="BP3" s="140"/>
      <c r="BQ3" s="141"/>
      <c r="BR3" s="142"/>
      <c r="BS3" s="117"/>
      <c r="BT3" s="117"/>
    </row>
    <row r="4" spans="1:72" ht="18" customHeight="1">
      <c r="A4" s="89"/>
      <c r="B4" s="89"/>
      <c r="C4" s="89"/>
      <c r="D4" s="120"/>
      <c r="E4" s="15" t="s">
        <v>1</v>
      </c>
      <c r="F4" s="15" t="s">
        <v>2</v>
      </c>
      <c r="G4" s="15" t="s">
        <v>4</v>
      </c>
      <c r="H4" s="15" t="s">
        <v>1</v>
      </c>
      <c r="I4" s="15" t="s">
        <v>2</v>
      </c>
      <c r="J4" s="15" t="s">
        <v>4</v>
      </c>
      <c r="K4" s="128"/>
      <c r="L4" s="129" t="s">
        <v>10</v>
      </c>
      <c r="M4" s="129" t="s">
        <v>26</v>
      </c>
      <c r="N4" s="15" t="s">
        <v>1</v>
      </c>
      <c r="O4" s="15" t="s">
        <v>2</v>
      </c>
      <c r="P4" s="15" t="s">
        <v>4</v>
      </c>
      <c r="Q4" s="15" t="s">
        <v>1</v>
      </c>
      <c r="R4" s="15" t="s">
        <v>2</v>
      </c>
      <c r="S4" s="15" t="s">
        <v>4</v>
      </c>
      <c r="T4" s="15" t="s">
        <v>1</v>
      </c>
      <c r="U4" s="15" t="s">
        <v>2</v>
      </c>
      <c r="V4" s="15" t="s">
        <v>4</v>
      </c>
      <c r="W4" s="15" t="s">
        <v>1</v>
      </c>
      <c r="X4" s="15" t="s">
        <v>2</v>
      </c>
      <c r="Y4" s="15" t="s">
        <v>4</v>
      </c>
      <c r="Z4" s="15" t="s">
        <v>1</v>
      </c>
      <c r="AA4" s="15" t="s">
        <v>2</v>
      </c>
      <c r="AB4" s="15" t="s">
        <v>4</v>
      </c>
      <c r="AC4" s="28" t="s">
        <v>1</v>
      </c>
      <c r="AD4" s="28" t="s">
        <v>2</v>
      </c>
      <c r="AE4" s="28" t="s">
        <v>4</v>
      </c>
      <c r="AF4" s="28" t="s">
        <v>1</v>
      </c>
      <c r="AG4" s="28" t="s">
        <v>2</v>
      </c>
      <c r="AH4" s="28" t="s">
        <v>4</v>
      </c>
      <c r="AI4" s="15" t="s">
        <v>1</v>
      </c>
      <c r="AJ4" s="15" t="s">
        <v>2</v>
      </c>
      <c r="AK4" s="15" t="s">
        <v>4</v>
      </c>
      <c r="AL4" s="128"/>
      <c r="AM4" s="129" t="s">
        <v>10</v>
      </c>
      <c r="AN4" s="129" t="s">
        <v>27</v>
      </c>
      <c r="AO4" s="13" t="s">
        <v>1</v>
      </c>
      <c r="AP4" s="13" t="s">
        <v>2</v>
      </c>
      <c r="AQ4" s="13" t="s">
        <v>4</v>
      </c>
      <c r="AR4" s="13" t="s">
        <v>1</v>
      </c>
      <c r="AS4" s="13" t="s">
        <v>2</v>
      </c>
      <c r="AT4" s="13" t="s">
        <v>4</v>
      </c>
      <c r="AU4" s="128"/>
      <c r="AV4" s="129" t="s">
        <v>10</v>
      </c>
      <c r="AW4" s="129" t="s">
        <v>28</v>
      </c>
      <c r="AX4" s="15" t="s">
        <v>1</v>
      </c>
      <c r="AY4" s="15" t="s">
        <v>2</v>
      </c>
      <c r="AZ4" s="15" t="s">
        <v>4</v>
      </c>
      <c r="BA4" s="15" t="s">
        <v>1</v>
      </c>
      <c r="BB4" s="15" t="s">
        <v>2</v>
      </c>
      <c r="BC4" s="15" t="s">
        <v>4</v>
      </c>
      <c r="BD4" s="15" t="s">
        <v>1</v>
      </c>
      <c r="BE4" s="15" t="s">
        <v>2</v>
      </c>
      <c r="BF4" s="15" t="s">
        <v>4</v>
      </c>
      <c r="BG4" s="128"/>
      <c r="BH4" s="129" t="s">
        <v>10</v>
      </c>
      <c r="BI4" s="129" t="s">
        <v>29</v>
      </c>
      <c r="BJ4" s="13" t="s">
        <v>1</v>
      </c>
      <c r="BK4" s="13" t="s">
        <v>2</v>
      </c>
      <c r="BL4" s="13" t="s">
        <v>4</v>
      </c>
      <c r="BM4" s="13" t="s">
        <v>1</v>
      </c>
      <c r="BN4" s="13" t="s">
        <v>2</v>
      </c>
      <c r="BO4" s="13" t="s">
        <v>4</v>
      </c>
      <c r="BP4" s="128"/>
      <c r="BQ4" s="129" t="s">
        <v>10</v>
      </c>
      <c r="BR4" s="129" t="s">
        <v>30</v>
      </c>
      <c r="BS4" s="5" t="s">
        <v>4</v>
      </c>
      <c r="BT4" s="5" t="s">
        <v>25</v>
      </c>
    </row>
    <row r="5" spans="1:72" s="10" customFormat="1" ht="17.25" customHeight="1">
      <c r="A5" s="29">
        <v>1</v>
      </c>
      <c r="B5" s="55" t="s">
        <v>84</v>
      </c>
      <c r="C5" s="55" t="s">
        <v>85</v>
      </c>
      <c r="D5" s="46">
        <v>1</v>
      </c>
      <c r="E5" s="21">
        <v>2</v>
      </c>
      <c r="F5" s="60">
        <v>0</v>
      </c>
      <c r="G5" s="19">
        <f>((F5*100)/E5)/100</f>
        <v>0</v>
      </c>
      <c r="H5" s="21">
        <v>2</v>
      </c>
      <c r="I5" s="60">
        <v>0</v>
      </c>
      <c r="J5" s="19">
        <f>((I5*100)/H5)/100</f>
        <v>0</v>
      </c>
      <c r="K5" s="136">
        <f>(J5+G5)/2</f>
        <v>0</v>
      </c>
      <c r="L5" s="130">
        <v>0.45</v>
      </c>
      <c r="M5" s="130">
        <f>K5*L5</f>
        <v>0</v>
      </c>
      <c r="N5" s="32">
        <v>1</v>
      </c>
      <c r="O5" s="60">
        <v>1</v>
      </c>
      <c r="P5" s="19">
        <f>((O5*100)/N5)/100</f>
        <v>1</v>
      </c>
      <c r="Q5" s="21">
        <v>3</v>
      </c>
      <c r="R5" s="60">
        <v>0</v>
      </c>
      <c r="S5" s="19">
        <f>((R5*100)/Q5)/100</f>
        <v>0</v>
      </c>
      <c r="T5" s="32">
        <v>1</v>
      </c>
      <c r="U5" s="60">
        <v>0</v>
      </c>
      <c r="V5" s="19">
        <f>((U5*100)/T5)/100</f>
        <v>0</v>
      </c>
      <c r="W5" s="31">
        <v>1</v>
      </c>
      <c r="X5" s="47">
        <v>0</v>
      </c>
      <c r="Y5" s="19">
        <f>((X5*100)/W5)/100</f>
        <v>0</v>
      </c>
      <c r="Z5" s="31">
        <v>1</v>
      </c>
      <c r="AA5" s="42">
        <v>1</v>
      </c>
      <c r="AB5" s="19">
        <f>((AA5*100)/Z5)/100</f>
        <v>1</v>
      </c>
      <c r="AC5" s="31">
        <v>1</v>
      </c>
      <c r="AD5" s="42">
        <v>0</v>
      </c>
      <c r="AE5" s="19">
        <f>((AD5*100)/AC5)/100</f>
        <v>0</v>
      </c>
      <c r="AF5" s="31">
        <v>2</v>
      </c>
      <c r="AG5" s="42">
        <v>1</v>
      </c>
      <c r="AH5" s="19">
        <f>((AG5*100)/AF5)/100</f>
        <v>0.5</v>
      </c>
      <c r="AI5" s="31">
        <v>2</v>
      </c>
      <c r="AJ5" s="42">
        <v>1</v>
      </c>
      <c r="AK5" s="19">
        <f>((AJ5*100)/AI5)/100</f>
        <v>0.5</v>
      </c>
      <c r="AL5" s="136">
        <f>(AK5+V5+S5+P5+AB5+Y5+AH5+AE5)/8</f>
        <v>0.375</v>
      </c>
      <c r="AM5" s="130">
        <v>0.2</v>
      </c>
      <c r="AN5" s="130">
        <f>AL5*AM5</f>
        <v>0.07500000000000001</v>
      </c>
      <c r="AO5" s="21">
        <v>1</v>
      </c>
      <c r="AP5" s="21">
        <v>38</v>
      </c>
      <c r="AQ5" s="19">
        <f>((AP5*100)/AO5)/100</f>
        <v>38</v>
      </c>
      <c r="AR5" s="21">
        <v>1</v>
      </c>
      <c r="AS5" s="21">
        <v>0</v>
      </c>
      <c r="AT5" s="19">
        <f>((AS5*100)/AR5)/100</f>
        <v>0</v>
      </c>
      <c r="AU5" s="136">
        <f>(AT5+AQ5)/2</f>
        <v>19</v>
      </c>
      <c r="AV5" s="130">
        <v>0.15</v>
      </c>
      <c r="AW5" s="130">
        <f>AU5*AV5</f>
        <v>2.85</v>
      </c>
      <c r="AX5" s="21">
        <v>3</v>
      </c>
      <c r="AY5" s="42">
        <v>3</v>
      </c>
      <c r="AZ5" s="19">
        <f>((AY5*100)/AX5)/100</f>
        <v>1</v>
      </c>
      <c r="BA5" s="21">
        <v>4</v>
      </c>
      <c r="BB5" s="42">
        <v>3</v>
      </c>
      <c r="BC5" s="19">
        <f>((BB5*100)/BA5)/100</f>
        <v>0.75</v>
      </c>
      <c r="BD5" s="21">
        <v>2</v>
      </c>
      <c r="BE5" s="42">
        <v>1</v>
      </c>
      <c r="BF5" s="19">
        <f>((BE5*100)/BD5)/100</f>
        <v>0.5</v>
      </c>
      <c r="BG5" s="136">
        <f>(BF5+BC5+AZ5)/3</f>
        <v>0.75</v>
      </c>
      <c r="BH5" s="130">
        <v>0.1</v>
      </c>
      <c r="BI5" s="130">
        <f>BG5*BH5</f>
        <v>0.07500000000000001</v>
      </c>
      <c r="BJ5" s="21">
        <v>2</v>
      </c>
      <c r="BK5" s="42">
        <v>0</v>
      </c>
      <c r="BL5" s="19">
        <f>((BK5*100)/BJ5)/100</f>
        <v>0</v>
      </c>
      <c r="BM5" s="21">
        <v>1</v>
      </c>
      <c r="BN5" s="42">
        <v>0</v>
      </c>
      <c r="BO5" s="19">
        <f>((BN5*100)/BM5)/100</f>
        <v>0</v>
      </c>
      <c r="BP5" s="136">
        <f>(BO5+BL5)/2</f>
        <v>0</v>
      </c>
      <c r="BQ5" s="130">
        <v>0.1</v>
      </c>
      <c r="BR5" s="130">
        <f>BP5*BQ5</f>
        <v>0</v>
      </c>
      <c r="BS5" s="30">
        <f>(BP5+BG5+AU5+AL5+K5)/5</f>
        <v>4.025</v>
      </c>
      <c r="BT5" s="39">
        <f>(BR5+BI5+AW5+AN5+M5)*2</f>
        <v>6.000000000000001</v>
      </c>
    </row>
    <row r="6" spans="1:72" s="10" customFormat="1" ht="16.5" customHeight="1">
      <c r="A6" s="29">
        <v>2</v>
      </c>
      <c r="B6" s="56" t="s">
        <v>86</v>
      </c>
      <c r="C6" s="55" t="s">
        <v>87</v>
      </c>
      <c r="D6" s="59">
        <v>1</v>
      </c>
      <c r="E6" s="21">
        <v>2</v>
      </c>
      <c r="F6" s="60">
        <v>0</v>
      </c>
      <c r="G6" s="19">
        <f>((F6*100)/E6)/100</f>
        <v>0</v>
      </c>
      <c r="H6" s="21">
        <v>2</v>
      </c>
      <c r="I6" s="60">
        <v>0</v>
      </c>
      <c r="J6" s="19">
        <f>((I6*100)/H6)/100</f>
        <v>0</v>
      </c>
      <c r="K6" s="136">
        <f>(J6+G6)/2</f>
        <v>0</v>
      </c>
      <c r="L6" s="130">
        <v>0.45</v>
      </c>
      <c r="M6" s="130">
        <f>K6*L6</f>
        <v>0</v>
      </c>
      <c r="N6" s="32">
        <v>1</v>
      </c>
      <c r="O6" s="60">
        <v>0</v>
      </c>
      <c r="P6" s="19">
        <f>((O6*100)/N6)/100</f>
        <v>0</v>
      </c>
      <c r="Q6" s="21">
        <v>3</v>
      </c>
      <c r="R6" s="60">
        <v>1</v>
      </c>
      <c r="S6" s="19">
        <f>((R6*100)/Q6)/100</f>
        <v>0.33333333333333337</v>
      </c>
      <c r="T6" s="32">
        <v>1</v>
      </c>
      <c r="U6" s="60">
        <v>2</v>
      </c>
      <c r="V6" s="19">
        <f>((U6*100)/T6)/100</f>
        <v>2</v>
      </c>
      <c r="W6" s="31">
        <v>1</v>
      </c>
      <c r="X6" s="63">
        <v>0</v>
      </c>
      <c r="Y6" s="19">
        <f>((X6*100)/W6)/100</f>
        <v>0</v>
      </c>
      <c r="Z6" s="31">
        <v>1</v>
      </c>
      <c r="AA6" s="66">
        <v>0</v>
      </c>
      <c r="AB6" s="19">
        <f>((AA6*100)/Z6)/100</f>
        <v>0</v>
      </c>
      <c r="AC6" s="31">
        <v>1</v>
      </c>
      <c r="AD6" s="67">
        <v>0</v>
      </c>
      <c r="AE6" s="19">
        <f>((AD6*100)/AC6)/100</f>
        <v>0</v>
      </c>
      <c r="AF6" s="31">
        <v>2</v>
      </c>
      <c r="AG6" s="67">
        <v>0</v>
      </c>
      <c r="AH6" s="19">
        <f>((AG6*100)/AF6)/100</f>
        <v>0</v>
      </c>
      <c r="AI6" s="31">
        <v>2</v>
      </c>
      <c r="AJ6" s="68">
        <v>1</v>
      </c>
      <c r="AK6" s="19">
        <f>((AJ6*100)/AI6)/100</f>
        <v>0.5</v>
      </c>
      <c r="AL6" s="136">
        <f>(AK6+V6+S6+P6+AB6+Y6+AH6+AE6)/8</f>
        <v>0.3541666666666667</v>
      </c>
      <c r="AM6" s="130">
        <v>0.2</v>
      </c>
      <c r="AN6" s="130">
        <f>AL6*AM6</f>
        <v>0.07083333333333335</v>
      </c>
      <c r="AO6" s="21">
        <v>1</v>
      </c>
      <c r="AP6" s="21">
        <v>0</v>
      </c>
      <c r="AQ6" s="19">
        <f>((AP6*100)/AO6)/100</f>
        <v>0</v>
      </c>
      <c r="AR6" s="21">
        <v>1</v>
      </c>
      <c r="AS6" s="21">
        <v>2</v>
      </c>
      <c r="AT6" s="19">
        <f>((AS6*100)/AR6)/100</f>
        <v>2</v>
      </c>
      <c r="AU6" s="136">
        <f>(AT6+AQ6)/2</f>
        <v>1</v>
      </c>
      <c r="AV6" s="130">
        <v>0.15</v>
      </c>
      <c r="AW6" s="130">
        <f>AU6*AV6</f>
        <v>0.15</v>
      </c>
      <c r="AX6" s="21">
        <v>3</v>
      </c>
      <c r="AY6" s="60">
        <v>3</v>
      </c>
      <c r="AZ6" s="19">
        <f>((AY6*100)/AX6)/100</f>
        <v>1</v>
      </c>
      <c r="BA6" s="21">
        <v>4</v>
      </c>
      <c r="BB6" s="60">
        <v>2</v>
      </c>
      <c r="BC6" s="19">
        <f>((BB6*100)/BA6)/100</f>
        <v>0.5</v>
      </c>
      <c r="BD6" s="21">
        <v>2</v>
      </c>
      <c r="BE6" s="60">
        <v>5</v>
      </c>
      <c r="BF6" s="19">
        <f>((BE6*100)/BD6)/100</f>
        <v>2.5</v>
      </c>
      <c r="BG6" s="136">
        <f>(BF6+BC6+AZ6)/3</f>
        <v>1.3333333333333333</v>
      </c>
      <c r="BH6" s="130">
        <v>0.1</v>
      </c>
      <c r="BI6" s="130">
        <f>BG6*BH6</f>
        <v>0.13333333333333333</v>
      </c>
      <c r="BJ6" s="21">
        <v>2</v>
      </c>
      <c r="BK6" s="60">
        <v>2</v>
      </c>
      <c r="BL6" s="19">
        <f>((BK6*100)/BJ6)/100</f>
        <v>1</v>
      </c>
      <c r="BM6" s="21">
        <v>1</v>
      </c>
      <c r="BN6" s="49">
        <v>1</v>
      </c>
      <c r="BO6" s="19">
        <f>((BN6*100)/BM6)/100</f>
        <v>1</v>
      </c>
      <c r="BP6" s="136">
        <f>(BO6+BL6)/2</f>
        <v>1</v>
      </c>
      <c r="BQ6" s="130">
        <v>0.1</v>
      </c>
      <c r="BR6" s="130">
        <f>BP6*BQ6</f>
        <v>0.1</v>
      </c>
      <c r="BS6" s="30">
        <f>(BP6+BG6+AU6+AL6+K6)/5</f>
        <v>0.7374999999999999</v>
      </c>
      <c r="BT6" s="39">
        <f>(BR6+BI6+AW6+AN6+M6)*2</f>
        <v>0.9083333333333333</v>
      </c>
    </row>
    <row r="7" spans="1:72" s="10" customFormat="1" ht="15.75" customHeight="1">
      <c r="A7" s="29">
        <v>3</v>
      </c>
      <c r="B7" s="143" t="s">
        <v>82</v>
      </c>
      <c r="C7" s="57" t="s">
        <v>83</v>
      </c>
      <c r="D7" s="144">
        <v>1</v>
      </c>
      <c r="E7" s="21">
        <v>2</v>
      </c>
      <c r="F7" s="61">
        <v>0</v>
      </c>
      <c r="G7" s="19">
        <f>((F7*100)/E7)/100</f>
        <v>0</v>
      </c>
      <c r="H7" s="21">
        <v>2</v>
      </c>
      <c r="I7" s="61">
        <v>0</v>
      </c>
      <c r="J7" s="19">
        <f>((I7*100)/H7)/100</f>
        <v>0</v>
      </c>
      <c r="K7" s="136">
        <f>(J7+G7)/2</f>
        <v>0</v>
      </c>
      <c r="L7" s="130">
        <v>0.45</v>
      </c>
      <c r="M7" s="130">
        <f>K7*L7</f>
        <v>0</v>
      </c>
      <c r="N7" s="32">
        <v>1</v>
      </c>
      <c r="O7" s="61">
        <v>1</v>
      </c>
      <c r="P7" s="19">
        <f>((O7*100)/N7)/100</f>
        <v>1</v>
      </c>
      <c r="Q7" s="21">
        <v>3</v>
      </c>
      <c r="R7" s="61">
        <v>7</v>
      </c>
      <c r="S7" s="19">
        <f>((R7*100)/Q7)/100</f>
        <v>2.3333333333333335</v>
      </c>
      <c r="T7" s="32">
        <v>1</v>
      </c>
      <c r="U7" s="61">
        <v>0</v>
      </c>
      <c r="V7" s="19">
        <f>((U7*100)/T7)/100</f>
        <v>0</v>
      </c>
      <c r="W7" s="31">
        <v>1</v>
      </c>
      <c r="X7" s="145">
        <v>1</v>
      </c>
      <c r="Y7" s="19">
        <f>((X7*100)/W7)/100</f>
        <v>1</v>
      </c>
      <c r="Z7" s="31">
        <v>1</v>
      </c>
      <c r="AA7" s="146">
        <v>1</v>
      </c>
      <c r="AB7" s="19">
        <f>((AA7*100)/Z7)/100</f>
        <v>1</v>
      </c>
      <c r="AC7" s="31">
        <v>1</v>
      </c>
      <c r="AD7" s="147">
        <v>0</v>
      </c>
      <c r="AE7" s="19">
        <f>((AD7*100)/AC7)/100</f>
        <v>0</v>
      </c>
      <c r="AF7" s="31">
        <v>2</v>
      </c>
      <c r="AG7" s="147">
        <v>0</v>
      </c>
      <c r="AH7" s="19">
        <f>((AG7*100)/AF7)/100</f>
        <v>0</v>
      </c>
      <c r="AI7" s="31">
        <v>2</v>
      </c>
      <c r="AJ7" s="73">
        <v>5</v>
      </c>
      <c r="AK7" s="19">
        <f>((AJ7*100)/AI7)/100</f>
        <v>2.5</v>
      </c>
      <c r="AL7" s="136">
        <f>(AK7+V7+S7+P7+AB7+Y7+AH7+AE7)/8</f>
        <v>0.9791666666666667</v>
      </c>
      <c r="AM7" s="130">
        <v>0.2</v>
      </c>
      <c r="AN7" s="130">
        <f>AL7*AM7</f>
        <v>0.19583333333333336</v>
      </c>
      <c r="AO7" s="21">
        <v>1</v>
      </c>
      <c r="AP7" s="21">
        <v>0</v>
      </c>
      <c r="AQ7" s="19">
        <f>((AP7*100)/AO7)/100</f>
        <v>0</v>
      </c>
      <c r="AR7" s="21">
        <v>1</v>
      </c>
      <c r="AS7" s="21">
        <v>1</v>
      </c>
      <c r="AT7" s="19">
        <f>((AS7*100)/AR7)/100</f>
        <v>1</v>
      </c>
      <c r="AU7" s="136">
        <f>(AT7+AQ7)/2</f>
        <v>0.5</v>
      </c>
      <c r="AV7" s="130">
        <v>0.15</v>
      </c>
      <c r="AW7" s="130">
        <f>AU7*AV7</f>
        <v>0.075</v>
      </c>
      <c r="AX7" s="21">
        <v>3</v>
      </c>
      <c r="AY7" s="61">
        <v>0</v>
      </c>
      <c r="AZ7" s="19">
        <f>((AY7*100)/AX7)/100</f>
        <v>0</v>
      </c>
      <c r="BA7" s="21">
        <v>4</v>
      </c>
      <c r="BB7" s="61">
        <v>2</v>
      </c>
      <c r="BC7" s="19">
        <f>((BB7*100)/BA7)/100</f>
        <v>0.5</v>
      </c>
      <c r="BD7" s="21">
        <v>2</v>
      </c>
      <c r="BE7" s="61">
        <v>2</v>
      </c>
      <c r="BF7" s="19">
        <f>((BE7*100)/BD7)/100</f>
        <v>1</v>
      </c>
      <c r="BG7" s="136">
        <f>(BF7+BC7+AZ7)/3</f>
        <v>0.5</v>
      </c>
      <c r="BH7" s="130">
        <v>0.1</v>
      </c>
      <c r="BI7" s="130">
        <f>BG7*BH7</f>
        <v>0.05</v>
      </c>
      <c r="BJ7" s="21">
        <v>2</v>
      </c>
      <c r="BK7" s="61">
        <v>0</v>
      </c>
      <c r="BL7" s="19">
        <f>((BK7*100)/BJ7)/100</f>
        <v>0</v>
      </c>
      <c r="BM7" s="21">
        <v>1</v>
      </c>
      <c r="BN7" s="50">
        <v>0</v>
      </c>
      <c r="BO7" s="19">
        <f>((BN7*100)/BM7)/100</f>
        <v>0</v>
      </c>
      <c r="BP7" s="136">
        <f>(BO7+BL7)/2</f>
        <v>0</v>
      </c>
      <c r="BQ7" s="130">
        <v>0.1</v>
      </c>
      <c r="BR7" s="130">
        <f>BP7*BQ7</f>
        <v>0</v>
      </c>
      <c r="BS7" s="30">
        <f>(BP7+BG7+AU7+AL7+K7)/5</f>
        <v>0.39583333333333337</v>
      </c>
      <c r="BT7" s="39">
        <f>(BR7+BI7+AW7+AN7+M7)*2</f>
        <v>0.6416666666666667</v>
      </c>
    </row>
    <row r="8" spans="1:72" s="10" customFormat="1" ht="15" customHeight="1">
      <c r="A8" s="29">
        <v>4</v>
      </c>
      <c r="B8" s="56" t="s">
        <v>75</v>
      </c>
      <c r="C8" s="55" t="s">
        <v>53</v>
      </c>
      <c r="D8" s="59">
        <v>1</v>
      </c>
      <c r="E8" s="21">
        <v>2</v>
      </c>
      <c r="F8" s="60">
        <v>0</v>
      </c>
      <c r="G8" s="19">
        <f>((F8*100)/E8)/100</f>
        <v>0</v>
      </c>
      <c r="H8" s="21">
        <v>2</v>
      </c>
      <c r="I8" s="60">
        <v>0</v>
      </c>
      <c r="J8" s="19">
        <f>((I8*100)/H8)/100</f>
        <v>0</v>
      </c>
      <c r="K8" s="136">
        <f>(J8+G8)/2</f>
        <v>0</v>
      </c>
      <c r="L8" s="130">
        <v>0.45</v>
      </c>
      <c r="M8" s="130">
        <f>K8*L8</f>
        <v>0</v>
      </c>
      <c r="N8" s="32">
        <v>1</v>
      </c>
      <c r="O8" s="60">
        <v>0</v>
      </c>
      <c r="P8" s="19">
        <f>((O8*100)/N8)/100</f>
        <v>0</v>
      </c>
      <c r="Q8" s="21">
        <v>3</v>
      </c>
      <c r="R8" s="60">
        <v>2</v>
      </c>
      <c r="S8" s="19">
        <f>((R8*100)/Q8)/100</f>
        <v>0.6666666666666667</v>
      </c>
      <c r="T8" s="32">
        <v>1</v>
      </c>
      <c r="U8" s="60">
        <v>2</v>
      </c>
      <c r="V8" s="19">
        <f>((U8*100)/T8)/100</f>
        <v>2</v>
      </c>
      <c r="W8" s="31">
        <v>1</v>
      </c>
      <c r="X8" s="47">
        <v>0</v>
      </c>
      <c r="Y8" s="19">
        <f>((X8*100)/W8)/100</f>
        <v>0</v>
      </c>
      <c r="Z8" s="31">
        <v>1</v>
      </c>
      <c r="AA8" s="66">
        <v>1</v>
      </c>
      <c r="AB8" s="19">
        <f>((AA8*100)/Z8)/100</f>
        <v>1</v>
      </c>
      <c r="AC8" s="31">
        <v>1</v>
      </c>
      <c r="AD8" s="67">
        <v>0</v>
      </c>
      <c r="AE8" s="19">
        <f>((AD8*100)/AC8)/100</f>
        <v>0</v>
      </c>
      <c r="AF8" s="31">
        <v>2</v>
      </c>
      <c r="AG8" s="67">
        <v>0</v>
      </c>
      <c r="AH8" s="19">
        <f>((AG8*100)/AF8)/100</f>
        <v>0</v>
      </c>
      <c r="AI8" s="31">
        <v>2</v>
      </c>
      <c r="AJ8" s="68">
        <v>1</v>
      </c>
      <c r="AK8" s="19">
        <f>((AJ8*100)/AI8)/100</f>
        <v>0.5</v>
      </c>
      <c r="AL8" s="136">
        <f>(AK8+V8+S8+P8+AB8+Y8+AH8+AE8)/8</f>
        <v>0.5208333333333334</v>
      </c>
      <c r="AM8" s="130">
        <v>0.2</v>
      </c>
      <c r="AN8" s="130">
        <f>AL8*AM8</f>
        <v>0.10416666666666669</v>
      </c>
      <c r="AO8" s="21">
        <v>1</v>
      </c>
      <c r="AP8" s="21">
        <v>0</v>
      </c>
      <c r="AQ8" s="19">
        <f>((AP8*100)/AO8)/100</f>
        <v>0</v>
      </c>
      <c r="AR8" s="21">
        <v>1</v>
      </c>
      <c r="AS8" s="21">
        <v>0</v>
      </c>
      <c r="AT8" s="19">
        <f>((AS8*100)/AR8)/100</f>
        <v>0</v>
      </c>
      <c r="AU8" s="136">
        <f>(AT8+AQ8)/2</f>
        <v>0</v>
      </c>
      <c r="AV8" s="130">
        <v>0.15</v>
      </c>
      <c r="AW8" s="130">
        <f>AU8*AV8</f>
        <v>0</v>
      </c>
      <c r="AX8" s="21">
        <v>3</v>
      </c>
      <c r="AY8" s="60">
        <v>2</v>
      </c>
      <c r="AZ8" s="19">
        <f>((AY8*100)/AX8)/100</f>
        <v>0.6666666666666667</v>
      </c>
      <c r="BA8" s="21">
        <v>4</v>
      </c>
      <c r="BB8" s="60">
        <v>2</v>
      </c>
      <c r="BC8" s="19">
        <f>((BB8*100)/BA8)/100</f>
        <v>0.5</v>
      </c>
      <c r="BD8" s="21">
        <v>2</v>
      </c>
      <c r="BE8" s="60">
        <v>9</v>
      </c>
      <c r="BF8" s="19">
        <f>((BE8*100)/BD8)/100</f>
        <v>4.5</v>
      </c>
      <c r="BG8" s="136">
        <f>(BF8+BC8+AZ8)/3</f>
        <v>1.888888888888889</v>
      </c>
      <c r="BH8" s="130">
        <v>0.1</v>
      </c>
      <c r="BI8" s="130">
        <f>BG8*BH8</f>
        <v>0.1888888888888889</v>
      </c>
      <c r="BJ8" s="21">
        <v>2</v>
      </c>
      <c r="BK8" s="60">
        <v>0</v>
      </c>
      <c r="BL8" s="19">
        <f>((BK8*100)/BJ8)/100</f>
        <v>0</v>
      </c>
      <c r="BM8" s="21">
        <v>1</v>
      </c>
      <c r="BN8" s="49">
        <v>0</v>
      </c>
      <c r="BO8" s="19">
        <f>((BN8*100)/BM8)/100</f>
        <v>0</v>
      </c>
      <c r="BP8" s="136">
        <f>(BO8+BL8)/2</f>
        <v>0</v>
      </c>
      <c r="BQ8" s="130">
        <v>0.1</v>
      </c>
      <c r="BR8" s="130">
        <f>BP8*BQ8</f>
        <v>0</v>
      </c>
      <c r="BS8" s="30">
        <f>(BP8+BG8+AU8+AL8+K8)/5</f>
        <v>0.48194444444444445</v>
      </c>
      <c r="BT8" s="39">
        <f>(BR8+BI8+AW8+AN8+M8)*2</f>
        <v>0.5861111111111112</v>
      </c>
    </row>
    <row r="9" spans="1:72" s="10" customFormat="1" ht="17.25" customHeight="1">
      <c r="A9" s="29">
        <v>5</v>
      </c>
      <c r="B9" s="55" t="s">
        <v>68</v>
      </c>
      <c r="C9" s="55" t="s">
        <v>69</v>
      </c>
      <c r="D9" s="46">
        <v>1</v>
      </c>
      <c r="E9" s="21">
        <v>2</v>
      </c>
      <c r="F9" s="49">
        <v>0</v>
      </c>
      <c r="G9" s="19">
        <f>((F9*100)/E9)/100</f>
        <v>0</v>
      </c>
      <c r="H9" s="21">
        <v>2</v>
      </c>
      <c r="I9" s="49">
        <v>0</v>
      </c>
      <c r="J9" s="19">
        <f>((I9*100)/H9)/100</f>
        <v>0</v>
      </c>
      <c r="K9" s="136">
        <f>(J9+G9)/2</f>
        <v>0</v>
      </c>
      <c r="L9" s="130">
        <v>0.45</v>
      </c>
      <c r="M9" s="130">
        <f>K9*L9</f>
        <v>0</v>
      </c>
      <c r="N9" s="21">
        <v>1</v>
      </c>
      <c r="O9" s="49">
        <v>1</v>
      </c>
      <c r="P9" s="19">
        <f>((O9*100)/N9)/100</f>
        <v>1</v>
      </c>
      <c r="Q9" s="21">
        <v>3</v>
      </c>
      <c r="R9" s="49">
        <v>0</v>
      </c>
      <c r="S9" s="19">
        <f>((R9*100)/Q9)/100</f>
        <v>0</v>
      </c>
      <c r="T9" s="21">
        <v>1</v>
      </c>
      <c r="U9" s="49">
        <v>0</v>
      </c>
      <c r="V9" s="19">
        <f>((U9*100)/T9)/100</f>
        <v>0</v>
      </c>
      <c r="W9" s="31">
        <v>1</v>
      </c>
      <c r="X9" s="62">
        <v>0</v>
      </c>
      <c r="Y9" s="19">
        <f>((X9*100)/W9)/100</f>
        <v>0</v>
      </c>
      <c r="Z9" s="31">
        <v>1</v>
      </c>
      <c r="AA9" s="64">
        <v>0</v>
      </c>
      <c r="AB9" s="19">
        <f>((AA9*100)/Z9)/100</f>
        <v>0</v>
      </c>
      <c r="AC9" s="31">
        <v>1</v>
      </c>
      <c r="AD9" s="51">
        <v>0</v>
      </c>
      <c r="AE9" s="19">
        <f>((AD9*100)/AC9)/100</f>
        <v>0</v>
      </c>
      <c r="AF9" s="31">
        <v>2</v>
      </c>
      <c r="AG9" s="51">
        <v>0</v>
      </c>
      <c r="AH9" s="19">
        <f>((AG9*100)/AF9)/100</f>
        <v>0</v>
      </c>
      <c r="AI9" s="31">
        <v>2</v>
      </c>
      <c r="AJ9" s="62">
        <v>0</v>
      </c>
      <c r="AK9" s="19">
        <f>((AJ9*100)/AI9)/100</f>
        <v>0</v>
      </c>
      <c r="AL9" s="136">
        <f>(AK9+V9+S9+P9+AB9+Y9+AH9+AE9)/8</f>
        <v>0.125</v>
      </c>
      <c r="AM9" s="130">
        <v>0.2</v>
      </c>
      <c r="AN9" s="130">
        <f>AL9*AM9</f>
        <v>0.025</v>
      </c>
      <c r="AO9" s="21">
        <v>1</v>
      </c>
      <c r="AP9" s="21">
        <v>0</v>
      </c>
      <c r="AQ9" s="19">
        <f>((AP9*100)/AO9)/100</f>
        <v>0</v>
      </c>
      <c r="AR9" s="21">
        <v>1</v>
      </c>
      <c r="AS9" s="21">
        <v>0</v>
      </c>
      <c r="AT9" s="19">
        <f>((AS9*100)/AR9)/100</f>
        <v>0</v>
      </c>
      <c r="AU9" s="136">
        <f>(AT9+AQ9)/2</f>
        <v>0</v>
      </c>
      <c r="AV9" s="130">
        <v>0.15</v>
      </c>
      <c r="AW9" s="130">
        <f>AU9*AV9</f>
        <v>0</v>
      </c>
      <c r="AX9" s="21">
        <v>3</v>
      </c>
      <c r="AY9" s="49">
        <v>3</v>
      </c>
      <c r="AZ9" s="19">
        <f>((AY9*100)/AX9)/100</f>
        <v>1</v>
      </c>
      <c r="BA9" s="21">
        <v>4</v>
      </c>
      <c r="BB9" s="49">
        <v>3</v>
      </c>
      <c r="BC9" s="19">
        <f>((BB9*100)/BA9)/100</f>
        <v>0.75</v>
      </c>
      <c r="BD9" s="21">
        <v>2</v>
      </c>
      <c r="BE9" s="49">
        <v>2</v>
      </c>
      <c r="BF9" s="19">
        <f>((BE9*100)/BD9)/100</f>
        <v>1</v>
      </c>
      <c r="BG9" s="136">
        <f>(BF9+BC9+AZ9)/3</f>
        <v>0.9166666666666666</v>
      </c>
      <c r="BH9" s="130">
        <v>0.1</v>
      </c>
      <c r="BI9" s="130">
        <f>BG9*BH9</f>
        <v>0.09166666666666667</v>
      </c>
      <c r="BJ9" s="21">
        <v>2</v>
      </c>
      <c r="BK9" s="49">
        <v>2</v>
      </c>
      <c r="BL9" s="19">
        <f>((BK9*100)/BJ9)/100</f>
        <v>1</v>
      </c>
      <c r="BM9" s="21">
        <v>1</v>
      </c>
      <c r="BN9" s="49">
        <v>1</v>
      </c>
      <c r="BO9" s="19">
        <f>((BN9*100)/BM9)/100</f>
        <v>1</v>
      </c>
      <c r="BP9" s="136">
        <f>(BO9+BL9)/2</f>
        <v>1</v>
      </c>
      <c r="BQ9" s="130">
        <v>0.1</v>
      </c>
      <c r="BR9" s="130">
        <f>BP9*BQ9</f>
        <v>0.1</v>
      </c>
      <c r="BS9" s="30">
        <f>(BP9+BG9+AU9+AL9+K9)/5</f>
        <v>0.4083333333333333</v>
      </c>
      <c r="BT9" s="39">
        <f>(BR9+BI9+AW9+AN9+M9)*2</f>
        <v>0.43333333333333335</v>
      </c>
    </row>
    <row r="10" spans="1:72" s="10" customFormat="1" ht="15.75">
      <c r="A10" s="29">
        <v>6</v>
      </c>
      <c r="B10" s="55" t="s">
        <v>70</v>
      </c>
      <c r="C10" s="55" t="s">
        <v>69</v>
      </c>
      <c r="D10" s="46">
        <v>0.75</v>
      </c>
      <c r="E10" s="21">
        <v>2</v>
      </c>
      <c r="F10" s="60">
        <v>0</v>
      </c>
      <c r="G10" s="19">
        <f>((F10*100)/E10)/100</f>
        <v>0</v>
      </c>
      <c r="H10" s="21">
        <v>2</v>
      </c>
      <c r="I10" s="60">
        <v>0</v>
      </c>
      <c r="J10" s="19">
        <f>((I10*100)/H10)/100</f>
        <v>0</v>
      </c>
      <c r="K10" s="136">
        <f>(J10+G10)/2</f>
        <v>0</v>
      </c>
      <c r="L10" s="130">
        <v>0.45</v>
      </c>
      <c r="M10" s="130">
        <f>K10*L10</f>
        <v>0</v>
      </c>
      <c r="N10" s="21">
        <v>1</v>
      </c>
      <c r="O10" s="60">
        <v>0</v>
      </c>
      <c r="P10" s="19">
        <f>((O10*100)/N10)/100</f>
        <v>0</v>
      </c>
      <c r="Q10" s="21">
        <v>3</v>
      </c>
      <c r="R10" s="60">
        <v>0</v>
      </c>
      <c r="S10" s="19">
        <f>((R10*100)/Q10)/100</f>
        <v>0</v>
      </c>
      <c r="T10" s="21">
        <v>1</v>
      </c>
      <c r="U10" s="60">
        <v>0</v>
      </c>
      <c r="V10" s="19">
        <f>((U10*100)/T10)/100</f>
        <v>0</v>
      </c>
      <c r="W10" s="21">
        <v>1</v>
      </c>
      <c r="X10" s="47">
        <v>0</v>
      </c>
      <c r="Y10" s="19">
        <f>((X10*100)/W10)/100</f>
        <v>0</v>
      </c>
      <c r="Z10" s="31">
        <v>1</v>
      </c>
      <c r="AA10" s="65">
        <v>0</v>
      </c>
      <c r="AB10" s="19">
        <f>((AA10*100)/Z10)/100</f>
        <v>0</v>
      </c>
      <c r="AC10" s="31">
        <v>1</v>
      </c>
      <c r="AD10" s="51">
        <v>0</v>
      </c>
      <c r="AE10" s="19">
        <f>((AD10*100)/AC10)/100</f>
        <v>0</v>
      </c>
      <c r="AF10" s="31">
        <v>2</v>
      </c>
      <c r="AG10" s="51">
        <v>0</v>
      </c>
      <c r="AH10" s="19">
        <f>((AG10*100)/AF10)/100</f>
        <v>0</v>
      </c>
      <c r="AI10" s="31">
        <v>2</v>
      </c>
      <c r="AJ10" s="68">
        <v>0</v>
      </c>
      <c r="AK10" s="19">
        <f>((AJ10*100)/AI10)/100</f>
        <v>0</v>
      </c>
      <c r="AL10" s="136">
        <f>(AK10+V10+S10+P10+AB10+Y10+AH10+AE10)/8</f>
        <v>0</v>
      </c>
      <c r="AM10" s="130">
        <v>0.2</v>
      </c>
      <c r="AN10" s="130">
        <f>AL10*AM10</f>
        <v>0</v>
      </c>
      <c r="AO10" s="21">
        <v>1</v>
      </c>
      <c r="AP10" s="21">
        <v>0</v>
      </c>
      <c r="AQ10" s="19">
        <f>((AP10*100)/AO10)/100</f>
        <v>0</v>
      </c>
      <c r="AR10" s="21">
        <v>1</v>
      </c>
      <c r="AS10" s="21">
        <v>0</v>
      </c>
      <c r="AT10" s="19">
        <f>((AS10*100)/AR10)/100</f>
        <v>0</v>
      </c>
      <c r="AU10" s="136">
        <f>(AT10+AQ10)/2</f>
        <v>0</v>
      </c>
      <c r="AV10" s="130">
        <v>0.15</v>
      </c>
      <c r="AW10" s="130">
        <f>AU10*AV10</f>
        <v>0</v>
      </c>
      <c r="AX10" s="21">
        <v>3</v>
      </c>
      <c r="AY10" s="60">
        <v>4</v>
      </c>
      <c r="AZ10" s="19">
        <f>((AY10*100)/AX10)/100</f>
        <v>1.3333333333333335</v>
      </c>
      <c r="BA10" s="21">
        <v>4</v>
      </c>
      <c r="BB10" s="60">
        <v>3</v>
      </c>
      <c r="BC10" s="19">
        <f>((BB10*100)/BA10)/100</f>
        <v>0.75</v>
      </c>
      <c r="BD10" s="21">
        <v>2</v>
      </c>
      <c r="BE10" s="60">
        <v>2</v>
      </c>
      <c r="BF10" s="19">
        <f>((BE10*100)/BD10)/100</f>
        <v>1</v>
      </c>
      <c r="BG10" s="136">
        <f>(BF10+BC10+AZ10)/3</f>
        <v>1.027777777777778</v>
      </c>
      <c r="BH10" s="130">
        <v>0.1</v>
      </c>
      <c r="BI10" s="130">
        <f>BG10*BH10</f>
        <v>0.1027777777777778</v>
      </c>
      <c r="BJ10" s="21">
        <v>2</v>
      </c>
      <c r="BK10" s="60">
        <v>2</v>
      </c>
      <c r="BL10" s="19">
        <f>((BK10*100)/BJ10)/100</f>
        <v>1</v>
      </c>
      <c r="BM10" s="21">
        <v>1</v>
      </c>
      <c r="BN10" s="49">
        <v>1</v>
      </c>
      <c r="BO10" s="19">
        <f>((BN10*100)/BM10)/100</f>
        <v>1</v>
      </c>
      <c r="BP10" s="136">
        <f>(BO10+BL10)/2</f>
        <v>1</v>
      </c>
      <c r="BQ10" s="130">
        <v>0.1</v>
      </c>
      <c r="BR10" s="130">
        <f>BP10*BQ10</f>
        <v>0.1</v>
      </c>
      <c r="BS10" s="30">
        <f>(BP10+BG10+AU10+AL10+K10)/5</f>
        <v>0.40555555555555556</v>
      </c>
      <c r="BT10" s="39">
        <f>(BR10+BI10+AW10+AN10+M10)*2</f>
        <v>0.4055555555555556</v>
      </c>
    </row>
    <row r="11" spans="1:72" s="10" customFormat="1" ht="15.75">
      <c r="A11" s="29">
        <v>7</v>
      </c>
      <c r="B11" s="55" t="s">
        <v>90</v>
      </c>
      <c r="C11" s="55" t="s">
        <v>81</v>
      </c>
      <c r="D11" s="59">
        <v>1</v>
      </c>
      <c r="E11" s="21">
        <v>2</v>
      </c>
      <c r="F11" s="60">
        <v>0</v>
      </c>
      <c r="G11" s="19">
        <f>((F11*100)/E11)/100</f>
        <v>0</v>
      </c>
      <c r="H11" s="21">
        <v>2</v>
      </c>
      <c r="I11" s="60">
        <v>0</v>
      </c>
      <c r="J11" s="19">
        <f>((I11*100)/H11)/100</f>
        <v>0</v>
      </c>
      <c r="K11" s="136">
        <f>(J11+G11)/2</f>
        <v>0</v>
      </c>
      <c r="L11" s="130">
        <v>0.45</v>
      </c>
      <c r="M11" s="130">
        <f>K11*L11</f>
        <v>0</v>
      </c>
      <c r="N11" s="32">
        <v>1</v>
      </c>
      <c r="O11" s="60">
        <v>0</v>
      </c>
      <c r="P11" s="19">
        <f>((O11*100)/N11)/100</f>
        <v>0</v>
      </c>
      <c r="Q11" s="21">
        <v>3</v>
      </c>
      <c r="R11" s="60">
        <v>0</v>
      </c>
      <c r="S11" s="19">
        <f>((R11*100)/Q11)/100</f>
        <v>0</v>
      </c>
      <c r="T11" s="32">
        <v>1</v>
      </c>
      <c r="U11" s="60">
        <v>0</v>
      </c>
      <c r="V11" s="19">
        <f>((U11*100)/T11)/100</f>
        <v>0</v>
      </c>
      <c r="W11" s="31">
        <v>1</v>
      </c>
      <c r="X11" s="63">
        <v>1</v>
      </c>
      <c r="Y11" s="19">
        <f>((X11*100)/W11)/100</f>
        <v>1</v>
      </c>
      <c r="Z11" s="31">
        <v>1</v>
      </c>
      <c r="AA11" s="66">
        <v>2</v>
      </c>
      <c r="AB11" s="19">
        <f>((AA11*100)/Z11)/100</f>
        <v>2</v>
      </c>
      <c r="AC11" s="31">
        <v>1</v>
      </c>
      <c r="AD11" s="67">
        <v>0</v>
      </c>
      <c r="AE11" s="19">
        <f>((AD11*100)/AC11)/100</f>
        <v>0</v>
      </c>
      <c r="AF11" s="31">
        <v>2</v>
      </c>
      <c r="AG11" s="67">
        <v>0</v>
      </c>
      <c r="AH11" s="19">
        <f>((AG11*100)/AF11)/100</f>
        <v>0</v>
      </c>
      <c r="AI11" s="31">
        <v>2</v>
      </c>
      <c r="AJ11" s="68">
        <v>0</v>
      </c>
      <c r="AK11" s="19">
        <f>((AJ11*100)/AI11)/100</f>
        <v>0</v>
      </c>
      <c r="AL11" s="136">
        <f>(AK11+V11+S11+P11+AB11+Y11+AH11+AE11)/8</f>
        <v>0.375</v>
      </c>
      <c r="AM11" s="130">
        <v>0.2</v>
      </c>
      <c r="AN11" s="130">
        <f>AL11*AM11</f>
        <v>0.07500000000000001</v>
      </c>
      <c r="AO11" s="21">
        <v>1</v>
      </c>
      <c r="AP11" s="21">
        <v>0</v>
      </c>
      <c r="AQ11" s="19">
        <f>((AP11*100)/AO11)/100</f>
        <v>0</v>
      </c>
      <c r="AR11" s="21">
        <v>1</v>
      </c>
      <c r="AS11" s="21">
        <v>0</v>
      </c>
      <c r="AT11" s="19">
        <f>((AS11*100)/AR11)/100</f>
        <v>0</v>
      </c>
      <c r="AU11" s="136">
        <f>(AT11+AQ11)/2</f>
        <v>0</v>
      </c>
      <c r="AV11" s="130">
        <v>0.15</v>
      </c>
      <c r="AW11" s="130">
        <f>AU11*AV11</f>
        <v>0</v>
      </c>
      <c r="AX11" s="21">
        <v>3</v>
      </c>
      <c r="AY11" s="60">
        <v>0</v>
      </c>
      <c r="AZ11" s="19">
        <f>((AY11*100)/AX11)/100</f>
        <v>0</v>
      </c>
      <c r="BA11" s="21">
        <v>4</v>
      </c>
      <c r="BB11" s="60">
        <v>3</v>
      </c>
      <c r="BC11" s="19">
        <f>((BB11*100)/BA11)/100</f>
        <v>0.75</v>
      </c>
      <c r="BD11" s="21">
        <v>2</v>
      </c>
      <c r="BE11" s="60">
        <v>2</v>
      </c>
      <c r="BF11" s="19">
        <f>((BE11*100)/BD11)/100</f>
        <v>1</v>
      </c>
      <c r="BG11" s="136">
        <f>(BF11+BC11+AZ11)/3</f>
        <v>0.5833333333333334</v>
      </c>
      <c r="BH11" s="130">
        <v>0.1</v>
      </c>
      <c r="BI11" s="130">
        <f>BG11*BH11</f>
        <v>0.05833333333333334</v>
      </c>
      <c r="BJ11" s="21">
        <v>2</v>
      </c>
      <c r="BK11" s="60">
        <v>0</v>
      </c>
      <c r="BL11" s="19">
        <f>((BK11*100)/BJ11)/100</f>
        <v>0</v>
      </c>
      <c r="BM11" s="21">
        <v>1</v>
      </c>
      <c r="BN11" s="49">
        <v>0</v>
      </c>
      <c r="BO11" s="19">
        <f>((BN11*100)/BM11)/100</f>
        <v>0</v>
      </c>
      <c r="BP11" s="136">
        <f>(BO11+BL11)/2</f>
        <v>0</v>
      </c>
      <c r="BQ11" s="130">
        <v>0.1</v>
      </c>
      <c r="BR11" s="130">
        <f>BP11*BQ11</f>
        <v>0</v>
      </c>
      <c r="BS11" s="30">
        <f>(BP11+BG11+AU11+AL11+K11)/5</f>
        <v>0.19166666666666668</v>
      </c>
      <c r="BT11" s="39">
        <f>(BR11+BI11+AW11+AN11+M11)*2</f>
        <v>0.2666666666666667</v>
      </c>
    </row>
    <row r="12" spans="1:72" s="10" customFormat="1" ht="18" customHeight="1">
      <c r="A12" s="81">
        <v>8</v>
      </c>
      <c r="B12" s="58" t="s">
        <v>80</v>
      </c>
      <c r="C12" s="26" t="s">
        <v>81</v>
      </c>
      <c r="D12" s="29">
        <v>1</v>
      </c>
      <c r="E12" s="21">
        <v>2</v>
      </c>
      <c r="F12" s="60">
        <v>0</v>
      </c>
      <c r="G12" s="19">
        <f>((F12*100)/E12)/100</f>
        <v>0</v>
      </c>
      <c r="H12" s="21">
        <v>2</v>
      </c>
      <c r="I12" s="60">
        <v>0</v>
      </c>
      <c r="J12" s="19">
        <f>((I12*100)/H12)/100</f>
        <v>0</v>
      </c>
      <c r="K12" s="136">
        <f>(J12+G12)/2</f>
        <v>0</v>
      </c>
      <c r="L12" s="130">
        <v>0.45</v>
      </c>
      <c r="M12" s="130">
        <f>K12*L12</f>
        <v>0</v>
      </c>
      <c r="N12" s="32">
        <v>1</v>
      </c>
      <c r="O12" s="60">
        <v>0</v>
      </c>
      <c r="P12" s="19">
        <f>((O12*100)/N12)/100</f>
        <v>0</v>
      </c>
      <c r="Q12" s="21">
        <v>3</v>
      </c>
      <c r="R12" s="60">
        <v>0</v>
      </c>
      <c r="S12" s="19">
        <f>((R12*100)/Q12)/100</f>
        <v>0</v>
      </c>
      <c r="T12" s="32">
        <v>1</v>
      </c>
      <c r="U12" s="60">
        <v>0</v>
      </c>
      <c r="V12" s="19">
        <f>((U12*100)/T12)/100</f>
        <v>0</v>
      </c>
      <c r="W12" s="31">
        <v>1</v>
      </c>
      <c r="X12" s="63">
        <v>0</v>
      </c>
      <c r="Y12" s="19">
        <f>((X12*100)/W12)/100</f>
        <v>0</v>
      </c>
      <c r="Z12" s="31">
        <v>1</v>
      </c>
      <c r="AA12" s="66">
        <v>2</v>
      </c>
      <c r="AB12" s="19">
        <f>((AA12*100)/Z12)/100</f>
        <v>2</v>
      </c>
      <c r="AC12" s="31">
        <v>1</v>
      </c>
      <c r="AD12" s="67">
        <v>0</v>
      </c>
      <c r="AE12" s="19">
        <f>((AD12*100)/AC12)/100</f>
        <v>0</v>
      </c>
      <c r="AF12" s="31">
        <v>2</v>
      </c>
      <c r="AG12" s="67">
        <v>0</v>
      </c>
      <c r="AH12" s="19">
        <f>((AG12*100)/AF12)/100</f>
        <v>0</v>
      </c>
      <c r="AI12" s="31">
        <v>2</v>
      </c>
      <c r="AJ12" s="68">
        <v>0</v>
      </c>
      <c r="AK12" s="19">
        <f>((AJ12*100)/AI12)/100</f>
        <v>0</v>
      </c>
      <c r="AL12" s="136">
        <f>(AK12+V12+S12+P12+AB12+Y12+AH12+AE12)/8</f>
        <v>0.25</v>
      </c>
      <c r="AM12" s="130">
        <v>0.2</v>
      </c>
      <c r="AN12" s="130">
        <f>AL12*AM12</f>
        <v>0.05</v>
      </c>
      <c r="AO12" s="21">
        <v>1</v>
      </c>
      <c r="AP12" s="21">
        <v>0</v>
      </c>
      <c r="AQ12" s="19">
        <f>((AP12*100)/AO12)/100</f>
        <v>0</v>
      </c>
      <c r="AR12" s="21">
        <v>1</v>
      </c>
      <c r="AS12" s="21">
        <v>0</v>
      </c>
      <c r="AT12" s="19">
        <f>((AS12*100)/AR12)/100</f>
        <v>0</v>
      </c>
      <c r="AU12" s="136">
        <f>(AT12+AQ12)/2</f>
        <v>0</v>
      </c>
      <c r="AV12" s="130">
        <v>0.15</v>
      </c>
      <c r="AW12" s="130">
        <f>AU12*AV12</f>
        <v>0</v>
      </c>
      <c r="AX12" s="21">
        <v>3</v>
      </c>
      <c r="AY12" s="60">
        <v>2</v>
      </c>
      <c r="AZ12" s="19">
        <f>((AY12*100)/AX12)/100</f>
        <v>0.6666666666666667</v>
      </c>
      <c r="BA12" s="21">
        <v>4</v>
      </c>
      <c r="BB12" s="60">
        <v>0</v>
      </c>
      <c r="BC12" s="19">
        <f>((BB12*100)/BA12)/100</f>
        <v>0</v>
      </c>
      <c r="BD12" s="21">
        <v>2</v>
      </c>
      <c r="BE12" s="60">
        <v>2</v>
      </c>
      <c r="BF12" s="19">
        <f>((BE12*100)/BD12)/100</f>
        <v>1</v>
      </c>
      <c r="BG12" s="136">
        <f>(BF12+BC12+AZ12)/3</f>
        <v>0.5555555555555556</v>
      </c>
      <c r="BH12" s="130">
        <v>0.1</v>
      </c>
      <c r="BI12" s="130">
        <f>BG12*BH12</f>
        <v>0.05555555555555556</v>
      </c>
      <c r="BJ12" s="21">
        <v>2</v>
      </c>
      <c r="BK12" s="60">
        <v>0</v>
      </c>
      <c r="BL12" s="19">
        <f>((BK12*100)/BJ12)/100</f>
        <v>0</v>
      </c>
      <c r="BM12" s="21">
        <v>1</v>
      </c>
      <c r="BN12" s="49">
        <v>0</v>
      </c>
      <c r="BO12" s="19">
        <f>((BN12*100)/BM12)/100</f>
        <v>0</v>
      </c>
      <c r="BP12" s="136">
        <f>(BO12+BL12)/2</f>
        <v>0</v>
      </c>
      <c r="BQ12" s="130">
        <v>0.1</v>
      </c>
      <c r="BR12" s="130">
        <f>BP12*BQ12</f>
        <v>0</v>
      </c>
      <c r="BS12" s="30">
        <f>(BP12+BG12+AU12+AL12+K12)/5</f>
        <v>0.16111111111111112</v>
      </c>
      <c r="BT12" s="39">
        <f>(BR12+BI12+AW12+AN12+M12)*2</f>
        <v>0.21111111111111114</v>
      </c>
    </row>
    <row r="13" spans="1:72" s="10" customFormat="1" ht="15.75">
      <c r="A13" s="81">
        <v>9</v>
      </c>
      <c r="B13" s="55" t="s">
        <v>77</v>
      </c>
      <c r="C13" s="44" t="s">
        <v>59</v>
      </c>
      <c r="D13" s="46">
        <v>1</v>
      </c>
      <c r="E13" s="21">
        <v>2</v>
      </c>
      <c r="F13" s="49">
        <v>0</v>
      </c>
      <c r="G13" s="19">
        <f>((F13*100)/E13)/100</f>
        <v>0</v>
      </c>
      <c r="H13" s="21">
        <v>2</v>
      </c>
      <c r="I13" s="49">
        <v>0</v>
      </c>
      <c r="J13" s="19">
        <f>((I13*100)/H13)/100</f>
        <v>0</v>
      </c>
      <c r="K13" s="136">
        <f>(J13+G13)/2</f>
        <v>0</v>
      </c>
      <c r="L13" s="130">
        <v>0.45</v>
      </c>
      <c r="M13" s="130">
        <f>K13*L13</f>
        <v>0</v>
      </c>
      <c r="N13" s="32">
        <v>1</v>
      </c>
      <c r="O13" s="49">
        <v>0</v>
      </c>
      <c r="P13" s="19">
        <f>((O13*100)/N13)/100</f>
        <v>0</v>
      </c>
      <c r="Q13" s="21">
        <v>3</v>
      </c>
      <c r="R13" s="49">
        <v>1</v>
      </c>
      <c r="S13" s="19">
        <f>((R13*100)/Q13)/100</f>
        <v>0.33333333333333337</v>
      </c>
      <c r="T13" s="32">
        <v>1</v>
      </c>
      <c r="U13" s="49">
        <v>0</v>
      </c>
      <c r="V13" s="19">
        <f>((U13*100)/T13)/100</f>
        <v>0</v>
      </c>
      <c r="W13" s="31">
        <v>1</v>
      </c>
      <c r="X13" s="62">
        <v>1</v>
      </c>
      <c r="Y13" s="19">
        <f>((X13*100)/W13)/100</f>
        <v>1</v>
      </c>
      <c r="Z13" s="31">
        <v>1</v>
      </c>
      <c r="AA13" s="64">
        <v>0</v>
      </c>
      <c r="AB13" s="19">
        <f>((AA13*100)/Z13)/100</f>
        <v>0</v>
      </c>
      <c r="AC13" s="31">
        <v>1</v>
      </c>
      <c r="AD13" s="62">
        <v>0</v>
      </c>
      <c r="AE13" s="19">
        <f>((AD13*100)/AC13)/100</f>
        <v>0</v>
      </c>
      <c r="AF13" s="31">
        <v>2</v>
      </c>
      <c r="AG13" s="62">
        <v>0</v>
      </c>
      <c r="AH13" s="19">
        <f>((AG13*100)/AF13)/100</f>
        <v>0</v>
      </c>
      <c r="AI13" s="31">
        <v>2</v>
      </c>
      <c r="AJ13" s="62">
        <v>0</v>
      </c>
      <c r="AK13" s="19">
        <f>((AJ13*100)/AI13)/100</f>
        <v>0</v>
      </c>
      <c r="AL13" s="136">
        <f>(AK13+V13+S13+P13+AB13+Y13+AH13+AE13)/8</f>
        <v>0.16666666666666669</v>
      </c>
      <c r="AM13" s="130">
        <v>0.2</v>
      </c>
      <c r="AN13" s="130">
        <f>AL13*AM13</f>
        <v>0.03333333333333334</v>
      </c>
      <c r="AO13" s="21">
        <v>1</v>
      </c>
      <c r="AP13" s="21">
        <v>0</v>
      </c>
      <c r="AQ13" s="19">
        <f>((AP13*100)/AO13)/100</f>
        <v>0</v>
      </c>
      <c r="AR13" s="21">
        <v>1</v>
      </c>
      <c r="AS13" s="21">
        <v>0</v>
      </c>
      <c r="AT13" s="19">
        <f>((AS13*100)/AR13)/100</f>
        <v>0</v>
      </c>
      <c r="AU13" s="136">
        <f>(AT13+AQ13)/2</f>
        <v>0</v>
      </c>
      <c r="AV13" s="130">
        <v>0.15</v>
      </c>
      <c r="AW13" s="130">
        <f>AU13*AV13</f>
        <v>0</v>
      </c>
      <c r="AX13" s="21">
        <v>3</v>
      </c>
      <c r="AY13" s="49">
        <v>4</v>
      </c>
      <c r="AZ13" s="19">
        <f>((AY13*100)/AX13)/100</f>
        <v>1.3333333333333335</v>
      </c>
      <c r="BA13" s="21">
        <v>4</v>
      </c>
      <c r="BB13" s="49">
        <v>3</v>
      </c>
      <c r="BC13" s="19">
        <f>((BB13*100)/BA13)/100</f>
        <v>0.75</v>
      </c>
      <c r="BD13" s="21">
        <v>2</v>
      </c>
      <c r="BE13" s="49">
        <v>0</v>
      </c>
      <c r="BF13" s="19">
        <f>((BE13*100)/BD13)/100</f>
        <v>0</v>
      </c>
      <c r="BG13" s="136">
        <f>(BF13+BC13+AZ13)/3</f>
        <v>0.6944444444444445</v>
      </c>
      <c r="BH13" s="130">
        <v>0.1</v>
      </c>
      <c r="BI13" s="130">
        <f>BG13*BH13</f>
        <v>0.06944444444444446</v>
      </c>
      <c r="BJ13" s="21">
        <v>2</v>
      </c>
      <c r="BK13" s="49">
        <v>0</v>
      </c>
      <c r="BL13" s="19">
        <f>((BK13*100)/BJ13)/100</f>
        <v>0</v>
      </c>
      <c r="BM13" s="21">
        <v>1</v>
      </c>
      <c r="BN13" s="49">
        <v>0</v>
      </c>
      <c r="BO13" s="19">
        <f>((BN13*100)/BM13)/100</f>
        <v>0</v>
      </c>
      <c r="BP13" s="136">
        <f>(BO13+BL13)/2</f>
        <v>0</v>
      </c>
      <c r="BQ13" s="130">
        <v>0.1</v>
      </c>
      <c r="BR13" s="130">
        <f>BP13*BQ13</f>
        <v>0</v>
      </c>
      <c r="BS13" s="30">
        <f>(BP13+BG13+AU13+AL13+K13)/5</f>
        <v>0.17222222222222222</v>
      </c>
      <c r="BT13" s="39">
        <f>(BR13+BI13+AW13+AN13+M13)*2</f>
        <v>0.2055555555555556</v>
      </c>
    </row>
    <row r="14" spans="1:72" s="10" customFormat="1" ht="15.75">
      <c r="A14" s="81">
        <v>10</v>
      </c>
      <c r="B14" s="133" t="s">
        <v>76</v>
      </c>
      <c r="C14" s="55" t="s">
        <v>51</v>
      </c>
      <c r="D14" s="29">
        <v>1</v>
      </c>
      <c r="E14" s="21">
        <v>2</v>
      </c>
      <c r="F14" s="60">
        <v>0</v>
      </c>
      <c r="G14" s="19">
        <f>((F14*100)/E14)/100</f>
        <v>0</v>
      </c>
      <c r="H14" s="21">
        <v>2</v>
      </c>
      <c r="I14" s="60">
        <v>0</v>
      </c>
      <c r="J14" s="19">
        <f>((I14*100)/H14)/100</f>
        <v>0</v>
      </c>
      <c r="K14" s="136">
        <f>(J14+G14)/2</f>
        <v>0</v>
      </c>
      <c r="L14" s="130">
        <v>0.45</v>
      </c>
      <c r="M14" s="130">
        <f>K14*L14</f>
        <v>0</v>
      </c>
      <c r="N14" s="32">
        <v>1</v>
      </c>
      <c r="O14" s="60">
        <v>0</v>
      </c>
      <c r="P14" s="19">
        <f>((O14*100)/N14)/100</f>
        <v>0</v>
      </c>
      <c r="Q14" s="21">
        <v>3</v>
      </c>
      <c r="R14" s="60">
        <v>0</v>
      </c>
      <c r="S14" s="19">
        <f>((R14*100)/Q14)/100</f>
        <v>0</v>
      </c>
      <c r="T14" s="32">
        <v>1</v>
      </c>
      <c r="U14" s="60">
        <v>0</v>
      </c>
      <c r="V14" s="19">
        <f>((U14*100)/T14)/100</f>
        <v>0</v>
      </c>
      <c r="W14" s="31">
        <v>1</v>
      </c>
      <c r="X14" s="63">
        <v>0</v>
      </c>
      <c r="Y14" s="19">
        <f>((X14*100)/W14)/100</f>
        <v>0</v>
      </c>
      <c r="Z14" s="31">
        <v>1</v>
      </c>
      <c r="AA14" s="66">
        <v>0</v>
      </c>
      <c r="AB14" s="19">
        <f>((AA14*100)/Z14)/100</f>
        <v>0</v>
      </c>
      <c r="AC14" s="31">
        <v>1</v>
      </c>
      <c r="AD14" s="67">
        <v>0</v>
      </c>
      <c r="AE14" s="19">
        <f>((AD14*100)/AC14)/100</f>
        <v>0</v>
      </c>
      <c r="AF14" s="31">
        <v>2</v>
      </c>
      <c r="AG14" s="67">
        <v>0</v>
      </c>
      <c r="AH14" s="19">
        <f>((AG14*100)/AF14)/100</f>
        <v>0</v>
      </c>
      <c r="AI14" s="31">
        <v>2</v>
      </c>
      <c r="AJ14" s="68">
        <v>0</v>
      </c>
      <c r="AK14" s="19">
        <f>((AJ14*100)/AI14)/100</f>
        <v>0</v>
      </c>
      <c r="AL14" s="136">
        <f>(AK14+V14+S14+P14+AB14+Y14+AH14+AE14)/8</f>
        <v>0</v>
      </c>
      <c r="AM14" s="130">
        <v>0.2</v>
      </c>
      <c r="AN14" s="130">
        <f>AL14*AM14</f>
        <v>0</v>
      </c>
      <c r="AO14" s="21">
        <v>1</v>
      </c>
      <c r="AP14" s="21">
        <v>0</v>
      </c>
      <c r="AQ14" s="19">
        <f>((AP14*100)/AO14)/100</f>
        <v>0</v>
      </c>
      <c r="AR14" s="21">
        <v>1</v>
      </c>
      <c r="AS14" s="21">
        <v>0</v>
      </c>
      <c r="AT14" s="19">
        <f>((AS14*100)/AR14)/100</f>
        <v>0</v>
      </c>
      <c r="AU14" s="136">
        <f>(AT14+AQ14)/2</f>
        <v>0</v>
      </c>
      <c r="AV14" s="130">
        <v>0.15</v>
      </c>
      <c r="AW14" s="130">
        <f>AU14*AV14</f>
        <v>0</v>
      </c>
      <c r="AX14" s="21">
        <v>3</v>
      </c>
      <c r="AY14" s="60">
        <v>2</v>
      </c>
      <c r="AZ14" s="19">
        <f>((AY14*100)/AX14)/100</f>
        <v>0.6666666666666667</v>
      </c>
      <c r="BA14" s="21">
        <v>4</v>
      </c>
      <c r="BB14" s="60">
        <v>1</v>
      </c>
      <c r="BC14" s="19">
        <f>((BB14*100)/BA14)/100</f>
        <v>0.25</v>
      </c>
      <c r="BD14" s="21">
        <v>2</v>
      </c>
      <c r="BE14" s="60">
        <v>1</v>
      </c>
      <c r="BF14" s="19">
        <f>((BE14*100)/BD14)/100</f>
        <v>0.5</v>
      </c>
      <c r="BG14" s="136">
        <f>(BF14+BC14+AZ14)/3</f>
        <v>0.47222222222222227</v>
      </c>
      <c r="BH14" s="130">
        <v>0.1</v>
      </c>
      <c r="BI14" s="130">
        <f>BG14*BH14</f>
        <v>0.04722222222222223</v>
      </c>
      <c r="BJ14" s="21">
        <v>2</v>
      </c>
      <c r="BK14" s="60">
        <v>0</v>
      </c>
      <c r="BL14" s="19">
        <f>((BK14*100)/BJ14)/100</f>
        <v>0</v>
      </c>
      <c r="BM14" s="21">
        <v>1</v>
      </c>
      <c r="BN14" s="49">
        <v>0</v>
      </c>
      <c r="BO14" s="19">
        <f>((BN14*100)/BM14)/100</f>
        <v>0</v>
      </c>
      <c r="BP14" s="136">
        <f>(BO14+BL14)/2</f>
        <v>0</v>
      </c>
      <c r="BQ14" s="130">
        <v>0.1</v>
      </c>
      <c r="BR14" s="130">
        <f>BP14*BQ14</f>
        <v>0</v>
      </c>
      <c r="BS14" s="30">
        <f>(BP14+BG14+AU14+AL14+K14)/5</f>
        <v>0.09444444444444446</v>
      </c>
      <c r="BT14" s="39">
        <f>(BR14+BI14+AW14+AN14+M14)*2</f>
        <v>0.09444444444444446</v>
      </c>
    </row>
    <row r="15" spans="1:72" s="10" customFormat="1" ht="15.75">
      <c r="A15" s="81">
        <v>11</v>
      </c>
      <c r="B15" s="55" t="s">
        <v>71</v>
      </c>
      <c r="C15" s="55" t="s">
        <v>69</v>
      </c>
      <c r="D15" s="46">
        <v>0.5</v>
      </c>
      <c r="E15" s="21">
        <v>2</v>
      </c>
      <c r="F15" s="49">
        <v>0</v>
      </c>
      <c r="G15" s="19">
        <f>((F15*100)/E15)/100</f>
        <v>0</v>
      </c>
      <c r="H15" s="21">
        <v>2</v>
      </c>
      <c r="I15" s="49">
        <v>0</v>
      </c>
      <c r="J15" s="19">
        <f>((I15*100)/H15)/100</f>
        <v>0</v>
      </c>
      <c r="K15" s="136">
        <f>(J15+G15)/2</f>
        <v>0</v>
      </c>
      <c r="L15" s="130">
        <v>0.45</v>
      </c>
      <c r="M15" s="130">
        <f>K15*L15</f>
        <v>0</v>
      </c>
      <c r="N15" s="32">
        <v>1</v>
      </c>
      <c r="O15" s="49">
        <v>0</v>
      </c>
      <c r="P15" s="19">
        <f>((O15*100)/N15)/100</f>
        <v>0</v>
      </c>
      <c r="Q15" s="21">
        <v>3</v>
      </c>
      <c r="R15" s="49">
        <v>0</v>
      </c>
      <c r="S15" s="19">
        <f>((R15*100)/Q15)/100</f>
        <v>0</v>
      </c>
      <c r="T15" s="32">
        <v>1</v>
      </c>
      <c r="U15" s="49">
        <v>0</v>
      </c>
      <c r="V15" s="19">
        <f>((U15*100)/T15)/100</f>
        <v>0</v>
      </c>
      <c r="W15" s="31">
        <v>1</v>
      </c>
      <c r="X15" s="47">
        <v>0</v>
      </c>
      <c r="Y15" s="19">
        <f>((X15*100)/W15)/100</f>
        <v>0</v>
      </c>
      <c r="Z15" s="31">
        <v>1</v>
      </c>
      <c r="AA15" s="51">
        <v>0</v>
      </c>
      <c r="AB15" s="19">
        <f>((AA15*100)/Z15)/100</f>
        <v>0</v>
      </c>
      <c r="AC15" s="31">
        <v>1</v>
      </c>
      <c r="AD15" s="51">
        <v>0</v>
      </c>
      <c r="AE15" s="19">
        <f>((AD15*100)/AC15)/100</f>
        <v>0</v>
      </c>
      <c r="AF15" s="31">
        <v>2</v>
      </c>
      <c r="AG15" s="51">
        <v>0</v>
      </c>
      <c r="AH15" s="19">
        <f>((AG15*100)/AF15)/100</f>
        <v>0</v>
      </c>
      <c r="AI15" s="31">
        <v>2</v>
      </c>
      <c r="AJ15" s="62">
        <v>0</v>
      </c>
      <c r="AK15" s="19">
        <f>((AJ15*100)/AI15)/100</f>
        <v>0</v>
      </c>
      <c r="AL15" s="136">
        <f>(AK15+V15+S15+P15+AB15+Y15+AH15+AE15)/8</f>
        <v>0</v>
      </c>
      <c r="AM15" s="130">
        <v>0.2</v>
      </c>
      <c r="AN15" s="130">
        <f>AL15*AM15</f>
        <v>0</v>
      </c>
      <c r="AO15" s="21">
        <v>1</v>
      </c>
      <c r="AP15" s="21">
        <v>0</v>
      </c>
      <c r="AQ15" s="19">
        <f>((AP15*100)/AO15)/100</f>
        <v>0</v>
      </c>
      <c r="AR15" s="21">
        <v>1</v>
      </c>
      <c r="AS15" s="21">
        <v>0</v>
      </c>
      <c r="AT15" s="19">
        <f>((AS15*100)/AR15)/100</f>
        <v>0</v>
      </c>
      <c r="AU15" s="136">
        <f>(AT15+AQ15)/2</f>
        <v>0</v>
      </c>
      <c r="AV15" s="130">
        <v>0.15</v>
      </c>
      <c r="AW15" s="130">
        <f>AU15*AV15</f>
        <v>0</v>
      </c>
      <c r="AX15" s="21">
        <v>3</v>
      </c>
      <c r="AY15" s="49">
        <v>2</v>
      </c>
      <c r="AZ15" s="19">
        <f>((AY15*100)/AX15)/100</f>
        <v>0.6666666666666667</v>
      </c>
      <c r="BA15" s="21">
        <v>4</v>
      </c>
      <c r="BB15" s="49">
        <v>0</v>
      </c>
      <c r="BC15" s="19">
        <f>((BB15*100)/BA15)/100</f>
        <v>0</v>
      </c>
      <c r="BD15" s="21">
        <v>2</v>
      </c>
      <c r="BE15" s="49">
        <v>0</v>
      </c>
      <c r="BF15" s="19">
        <f>((BE15*100)/BD15)/100</f>
        <v>0</v>
      </c>
      <c r="BG15" s="136">
        <f>(BF15+BC15+AZ15)/3</f>
        <v>0.22222222222222224</v>
      </c>
      <c r="BH15" s="130">
        <v>0.1</v>
      </c>
      <c r="BI15" s="130">
        <f>BG15*BH15</f>
        <v>0.022222222222222227</v>
      </c>
      <c r="BJ15" s="21">
        <v>2</v>
      </c>
      <c r="BK15" s="49">
        <v>0</v>
      </c>
      <c r="BL15" s="19">
        <f>((BK15*100)/BJ15)/100</f>
        <v>0</v>
      </c>
      <c r="BM15" s="21">
        <v>1</v>
      </c>
      <c r="BN15" s="49">
        <v>0</v>
      </c>
      <c r="BO15" s="19">
        <f>((BN15*100)/BM15)/100</f>
        <v>0</v>
      </c>
      <c r="BP15" s="136">
        <f>(BO15+BL15)/2</f>
        <v>0</v>
      </c>
      <c r="BQ15" s="130">
        <v>0.1</v>
      </c>
      <c r="BR15" s="130">
        <f>BP15*BQ15</f>
        <v>0</v>
      </c>
      <c r="BS15" s="30">
        <f>(BP15+BG15+AU15+AL15+K15)/5</f>
        <v>0.044444444444444446</v>
      </c>
      <c r="BT15" s="39">
        <f>(BR15+BI15+AW15+AN15+M15)*2</f>
        <v>0.04444444444444445</v>
      </c>
    </row>
    <row r="16" spans="1:72" s="10" customFormat="1" ht="15.75">
      <c r="A16" s="81">
        <v>12</v>
      </c>
      <c r="B16" s="56" t="s">
        <v>72</v>
      </c>
      <c r="C16" s="55" t="s">
        <v>69</v>
      </c>
      <c r="D16" s="59">
        <v>0.5</v>
      </c>
      <c r="E16" s="21">
        <v>2</v>
      </c>
      <c r="F16" s="60">
        <v>0</v>
      </c>
      <c r="G16" s="19">
        <f>((F16*100)/E16)/100</f>
        <v>0</v>
      </c>
      <c r="H16" s="21">
        <v>2</v>
      </c>
      <c r="I16" s="60">
        <v>0</v>
      </c>
      <c r="J16" s="19">
        <f>((I16*100)/H16)/100</f>
        <v>0</v>
      </c>
      <c r="K16" s="136">
        <f>(J16+G16)/2</f>
        <v>0</v>
      </c>
      <c r="L16" s="130">
        <v>0.45</v>
      </c>
      <c r="M16" s="130">
        <f>K16*L16</f>
        <v>0</v>
      </c>
      <c r="N16" s="21">
        <v>1</v>
      </c>
      <c r="O16" s="60">
        <v>0</v>
      </c>
      <c r="P16" s="19">
        <f>((O16*100)/N16)/100</f>
        <v>0</v>
      </c>
      <c r="Q16" s="21">
        <v>3</v>
      </c>
      <c r="R16" s="60">
        <v>0</v>
      </c>
      <c r="S16" s="19">
        <f>((R16*100)/Q16)/100</f>
        <v>0</v>
      </c>
      <c r="T16" s="21">
        <v>1</v>
      </c>
      <c r="U16" s="60">
        <v>0</v>
      </c>
      <c r="V16" s="19">
        <f>((U16*100)/T16)/100</f>
        <v>0</v>
      </c>
      <c r="W16" s="31">
        <v>1</v>
      </c>
      <c r="X16" s="63">
        <v>0</v>
      </c>
      <c r="Y16" s="19">
        <f>((X16*100)/W16)/100</f>
        <v>0</v>
      </c>
      <c r="Z16" s="31">
        <v>1</v>
      </c>
      <c r="AA16" s="66">
        <v>0</v>
      </c>
      <c r="AB16" s="19">
        <f>((AA16*100)/Z16)/100</f>
        <v>0</v>
      </c>
      <c r="AC16" s="31">
        <v>1</v>
      </c>
      <c r="AD16" s="67">
        <v>0</v>
      </c>
      <c r="AE16" s="19">
        <f>((AD16*100)/AC16)/100</f>
        <v>0</v>
      </c>
      <c r="AF16" s="31">
        <v>2</v>
      </c>
      <c r="AG16" s="67">
        <v>0</v>
      </c>
      <c r="AH16" s="19">
        <f>((AG16*100)/AF16)/100</f>
        <v>0</v>
      </c>
      <c r="AI16" s="31">
        <v>2</v>
      </c>
      <c r="AJ16" s="68">
        <v>0</v>
      </c>
      <c r="AK16" s="19">
        <f>((AJ16*100)/AI16)/100</f>
        <v>0</v>
      </c>
      <c r="AL16" s="136">
        <f>(AK16+V16+S16+P16+AB16+Y16+AH16+AE16)/8</f>
        <v>0</v>
      </c>
      <c r="AM16" s="130">
        <v>0.2</v>
      </c>
      <c r="AN16" s="130">
        <f>AL16*AM16</f>
        <v>0</v>
      </c>
      <c r="AO16" s="21">
        <v>1</v>
      </c>
      <c r="AP16" s="21">
        <v>0</v>
      </c>
      <c r="AQ16" s="19">
        <f>((AP16*100)/AO16)/100</f>
        <v>0</v>
      </c>
      <c r="AR16" s="21">
        <v>1</v>
      </c>
      <c r="AS16" s="21">
        <v>0</v>
      </c>
      <c r="AT16" s="19">
        <f>((AS16*100)/AR16)/100</f>
        <v>0</v>
      </c>
      <c r="AU16" s="136">
        <f>(AT16+AQ16)/2</f>
        <v>0</v>
      </c>
      <c r="AV16" s="130">
        <v>0.15</v>
      </c>
      <c r="AW16" s="130">
        <f>AU16*AV16</f>
        <v>0</v>
      </c>
      <c r="AX16" s="21">
        <v>3</v>
      </c>
      <c r="AY16" s="60">
        <v>2</v>
      </c>
      <c r="AZ16" s="19">
        <f>((AY16*100)/AX16)/100</f>
        <v>0.6666666666666667</v>
      </c>
      <c r="BA16" s="21">
        <v>4</v>
      </c>
      <c r="BB16" s="60">
        <v>0</v>
      </c>
      <c r="BC16" s="19">
        <f>((BB16*100)/BA16)/100</f>
        <v>0</v>
      </c>
      <c r="BD16" s="21">
        <v>2</v>
      </c>
      <c r="BE16" s="60">
        <v>0</v>
      </c>
      <c r="BF16" s="19">
        <f>((BE16*100)/BD16)/100</f>
        <v>0</v>
      </c>
      <c r="BG16" s="136">
        <f>(BF16+BC16+AZ16)/3</f>
        <v>0.22222222222222224</v>
      </c>
      <c r="BH16" s="130">
        <v>0.1</v>
      </c>
      <c r="BI16" s="130">
        <f>BG16*BH16</f>
        <v>0.022222222222222227</v>
      </c>
      <c r="BJ16" s="21">
        <v>2</v>
      </c>
      <c r="BK16" s="60">
        <v>0</v>
      </c>
      <c r="BL16" s="19">
        <f>((BK16*100)/BJ16)/100</f>
        <v>0</v>
      </c>
      <c r="BM16" s="21">
        <v>1</v>
      </c>
      <c r="BN16" s="49">
        <v>0</v>
      </c>
      <c r="BO16" s="19">
        <f>((BN16*100)/BM16)/100</f>
        <v>0</v>
      </c>
      <c r="BP16" s="136">
        <f>(BO16+BL16)/2</f>
        <v>0</v>
      </c>
      <c r="BQ16" s="130">
        <v>0.1</v>
      </c>
      <c r="BR16" s="130">
        <f>BP16*BQ16</f>
        <v>0</v>
      </c>
      <c r="BS16" s="30">
        <f>(BP16+BG16+AU16+AL16+K16)/5</f>
        <v>0.044444444444444446</v>
      </c>
      <c r="BT16" s="39">
        <f>(BR16+BI16+AW16+AN16+M16)*2</f>
        <v>0.04444444444444445</v>
      </c>
    </row>
    <row r="17" spans="1:72" s="10" customFormat="1" ht="17.25" customHeight="1">
      <c r="A17" s="81">
        <v>13</v>
      </c>
      <c r="B17" s="55" t="s">
        <v>89</v>
      </c>
      <c r="C17" s="55" t="s">
        <v>87</v>
      </c>
      <c r="D17" s="59">
        <v>1</v>
      </c>
      <c r="E17" s="21">
        <v>2</v>
      </c>
      <c r="F17" s="60">
        <v>0</v>
      </c>
      <c r="G17" s="19">
        <f>((F17*100)/E17)/100</f>
        <v>0</v>
      </c>
      <c r="H17" s="21">
        <v>2</v>
      </c>
      <c r="I17" s="60">
        <v>0</v>
      </c>
      <c r="J17" s="19">
        <f>((I17*100)/H17)/100</f>
        <v>0</v>
      </c>
      <c r="K17" s="136">
        <f>(J17+G17)/2</f>
        <v>0</v>
      </c>
      <c r="L17" s="130">
        <v>0.45</v>
      </c>
      <c r="M17" s="130">
        <f>K17*L17</f>
        <v>0</v>
      </c>
      <c r="N17" s="32">
        <v>1</v>
      </c>
      <c r="O17" s="60">
        <v>0</v>
      </c>
      <c r="P17" s="19">
        <f>((O17*100)/N17)/100</f>
        <v>0</v>
      </c>
      <c r="Q17" s="21">
        <v>3</v>
      </c>
      <c r="R17" s="60">
        <v>0</v>
      </c>
      <c r="S17" s="19">
        <f>((R17*100)/Q17)/100</f>
        <v>0</v>
      </c>
      <c r="T17" s="32">
        <v>1</v>
      </c>
      <c r="U17" s="60">
        <v>0</v>
      </c>
      <c r="V17" s="19">
        <f>((U17*100)/T17)/100</f>
        <v>0</v>
      </c>
      <c r="W17" s="31">
        <v>1</v>
      </c>
      <c r="X17" s="63">
        <v>0</v>
      </c>
      <c r="Y17" s="19">
        <f>((X17*100)/W17)/100</f>
        <v>0</v>
      </c>
      <c r="Z17" s="31">
        <v>1</v>
      </c>
      <c r="AA17" s="65">
        <v>0</v>
      </c>
      <c r="AB17" s="19">
        <f>((AA17*100)/Z17)/100</f>
        <v>0</v>
      </c>
      <c r="AC17" s="31">
        <v>1</v>
      </c>
      <c r="AD17" s="67">
        <v>0</v>
      </c>
      <c r="AE17" s="19">
        <f>((AD17*100)/AC17)/100</f>
        <v>0</v>
      </c>
      <c r="AF17" s="31">
        <v>2</v>
      </c>
      <c r="AG17" s="67">
        <v>0</v>
      </c>
      <c r="AH17" s="19">
        <f>((AG17*100)/AF17)/100</f>
        <v>0</v>
      </c>
      <c r="AI17" s="31">
        <v>2</v>
      </c>
      <c r="AJ17" s="68">
        <v>0</v>
      </c>
      <c r="AK17" s="19">
        <f>((AJ17*100)/AI17)/100</f>
        <v>0</v>
      </c>
      <c r="AL17" s="136">
        <f>(AK17+V17+S17+P17+AB17+Y17+AH17+AE17)/8</f>
        <v>0</v>
      </c>
      <c r="AM17" s="130">
        <v>0.2</v>
      </c>
      <c r="AN17" s="130">
        <f>AL17*AM17</f>
        <v>0</v>
      </c>
      <c r="AO17" s="21">
        <v>1</v>
      </c>
      <c r="AP17" s="21">
        <v>0</v>
      </c>
      <c r="AQ17" s="19">
        <f>((AP17*100)/AO17)/100</f>
        <v>0</v>
      </c>
      <c r="AR17" s="21">
        <v>1</v>
      </c>
      <c r="AS17" s="21">
        <v>0</v>
      </c>
      <c r="AT17" s="19">
        <f>((AS17*100)/AR17)/100</f>
        <v>0</v>
      </c>
      <c r="AU17" s="136">
        <f>(AT17+AQ17)/2</f>
        <v>0</v>
      </c>
      <c r="AV17" s="130">
        <v>0.15</v>
      </c>
      <c r="AW17" s="130">
        <f>AU17*AV17</f>
        <v>0</v>
      </c>
      <c r="AX17" s="21">
        <v>3</v>
      </c>
      <c r="AY17" s="60">
        <v>0</v>
      </c>
      <c r="AZ17" s="19">
        <f>((AY17*100)/AX17)/100</f>
        <v>0</v>
      </c>
      <c r="BA17" s="21">
        <v>4</v>
      </c>
      <c r="BB17" s="60">
        <v>0</v>
      </c>
      <c r="BC17" s="19">
        <f>((BB17*100)/BA17)/100</f>
        <v>0</v>
      </c>
      <c r="BD17" s="21">
        <v>2</v>
      </c>
      <c r="BE17" s="60">
        <v>0</v>
      </c>
      <c r="BF17" s="19">
        <f>((BE17*100)/BD17)/100</f>
        <v>0</v>
      </c>
      <c r="BG17" s="136">
        <f>(BF17+BC17+AZ17)/3</f>
        <v>0</v>
      </c>
      <c r="BH17" s="130">
        <v>0.1</v>
      </c>
      <c r="BI17" s="130">
        <f>BG17*BH17</f>
        <v>0</v>
      </c>
      <c r="BJ17" s="21">
        <v>2</v>
      </c>
      <c r="BK17" s="60">
        <v>0</v>
      </c>
      <c r="BL17" s="19">
        <f>((BK17*100)/BJ17)/100</f>
        <v>0</v>
      </c>
      <c r="BM17" s="21">
        <v>1</v>
      </c>
      <c r="BN17" s="49">
        <v>0</v>
      </c>
      <c r="BO17" s="19">
        <f>((BN17*100)/BM17)/100</f>
        <v>0</v>
      </c>
      <c r="BP17" s="136">
        <f>(BO17+BL17)/2</f>
        <v>0</v>
      </c>
      <c r="BQ17" s="130">
        <v>0.1</v>
      </c>
      <c r="BR17" s="130">
        <f>BP17*BQ17</f>
        <v>0</v>
      </c>
      <c r="BS17" s="30">
        <f>(BP17+BG17+AU17+AL17+K17)/5</f>
        <v>0</v>
      </c>
      <c r="BT17" s="39">
        <f>(BR17+BI17+AW17+AN17+M17)*2</f>
        <v>0</v>
      </c>
    </row>
    <row r="18" spans="1:72" s="10" customFormat="1" ht="19.5" customHeight="1">
      <c r="A18" s="81">
        <v>14</v>
      </c>
      <c r="B18" s="56" t="s">
        <v>88</v>
      </c>
      <c r="C18" s="55" t="s">
        <v>87</v>
      </c>
      <c r="D18" s="59">
        <v>1</v>
      </c>
      <c r="E18" s="21">
        <v>2</v>
      </c>
      <c r="F18" s="60">
        <v>0</v>
      </c>
      <c r="G18" s="19">
        <f>((F18*100)/E18)/100</f>
        <v>0</v>
      </c>
      <c r="H18" s="21">
        <v>2</v>
      </c>
      <c r="I18" s="60">
        <v>0</v>
      </c>
      <c r="J18" s="19">
        <f>((I18*100)/H18)/100</f>
        <v>0</v>
      </c>
      <c r="K18" s="136">
        <f>(J18+G18)/2</f>
        <v>0</v>
      </c>
      <c r="L18" s="130">
        <v>0.45</v>
      </c>
      <c r="M18" s="130">
        <f>K18*L18</f>
        <v>0</v>
      </c>
      <c r="N18" s="32">
        <v>1</v>
      </c>
      <c r="O18" s="60">
        <v>0</v>
      </c>
      <c r="P18" s="19">
        <f>((O18*100)/N18)/100</f>
        <v>0</v>
      </c>
      <c r="Q18" s="21">
        <v>3</v>
      </c>
      <c r="R18" s="60">
        <v>0</v>
      </c>
      <c r="S18" s="19">
        <f>((R18*100)/Q18)/100</f>
        <v>0</v>
      </c>
      <c r="T18" s="32">
        <v>1</v>
      </c>
      <c r="U18" s="60">
        <v>0</v>
      </c>
      <c r="V18" s="19">
        <f>((U18*100)/T18)/100</f>
        <v>0</v>
      </c>
      <c r="W18" s="31">
        <v>1</v>
      </c>
      <c r="X18" s="63">
        <v>0</v>
      </c>
      <c r="Y18" s="19">
        <f>((X18*100)/W18)/100</f>
        <v>0</v>
      </c>
      <c r="Z18" s="31">
        <v>1</v>
      </c>
      <c r="AA18" s="66">
        <v>0</v>
      </c>
      <c r="AB18" s="19">
        <f>((AA18*100)/Z18)/100</f>
        <v>0</v>
      </c>
      <c r="AC18" s="31">
        <v>1</v>
      </c>
      <c r="AD18" s="67">
        <v>0</v>
      </c>
      <c r="AE18" s="19">
        <f>((AD18*100)/AC18)/100</f>
        <v>0</v>
      </c>
      <c r="AF18" s="31">
        <v>2</v>
      </c>
      <c r="AG18" s="67">
        <v>0</v>
      </c>
      <c r="AH18" s="19">
        <f>((AG18*100)/AF18)/100</f>
        <v>0</v>
      </c>
      <c r="AI18" s="31">
        <v>2</v>
      </c>
      <c r="AJ18" s="68">
        <v>0</v>
      </c>
      <c r="AK18" s="19">
        <f>((AJ18*100)/AI18)/100</f>
        <v>0</v>
      </c>
      <c r="AL18" s="136">
        <f>(AK18+V18+S18+P18+AB18+Y18+AH18+AE18)/8</f>
        <v>0</v>
      </c>
      <c r="AM18" s="130">
        <v>0.2</v>
      </c>
      <c r="AN18" s="130">
        <f>AL18*AM18</f>
        <v>0</v>
      </c>
      <c r="AO18" s="21">
        <v>1</v>
      </c>
      <c r="AP18" s="21">
        <v>0</v>
      </c>
      <c r="AQ18" s="19">
        <f>((AP18*100)/AO18)/100</f>
        <v>0</v>
      </c>
      <c r="AR18" s="21">
        <v>1</v>
      </c>
      <c r="AS18" s="21">
        <v>0</v>
      </c>
      <c r="AT18" s="19">
        <f>((AS18*100)/AR18)/100</f>
        <v>0</v>
      </c>
      <c r="AU18" s="136">
        <f>(AT18+AQ18)/2</f>
        <v>0</v>
      </c>
      <c r="AV18" s="130">
        <v>0.15</v>
      </c>
      <c r="AW18" s="130">
        <f>AU18*AV18</f>
        <v>0</v>
      </c>
      <c r="AX18" s="21">
        <v>3</v>
      </c>
      <c r="AY18" s="60">
        <v>0</v>
      </c>
      <c r="AZ18" s="19">
        <f>((AY18*100)/AX18)/100</f>
        <v>0</v>
      </c>
      <c r="BA18" s="21">
        <v>4</v>
      </c>
      <c r="BB18" s="60">
        <v>0</v>
      </c>
      <c r="BC18" s="19">
        <f>((BB18*100)/BA18)/100</f>
        <v>0</v>
      </c>
      <c r="BD18" s="21">
        <v>2</v>
      </c>
      <c r="BE18" s="60">
        <v>0</v>
      </c>
      <c r="BF18" s="19">
        <f>((BE18*100)/BD18)/100</f>
        <v>0</v>
      </c>
      <c r="BG18" s="136">
        <f>(BF18+BC18+AZ18)/3</f>
        <v>0</v>
      </c>
      <c r="BH18" s="130">
        <v>0.1</v>
      </c>
      <c r="BI18" s="130">
        <f>BG18*BH18</f>
        <v>0</v>
      </c>
      <c r="BJ18" s="21">
        <v>2</v>
      </c>
      <c r="BK18" s="60">
        <v>0</v>
      </c>
      <c r="BL18" s="19">
        <f>((BK18*100)/BJ18)/100</f>
        <v>0</v>
      </c>
      <c r="BM18" s="21">
        <v>1</v>
      </c>
      <c r="BN18" s="49">
        <v>0</v>
      </c>
      <c r="BO18" s="19">
        <f>((BN18*100)/BM18)/100</f>
        <v>0</v>
      </c>
      <c r="BP18" s="136">
        <f>(BO18+BL18)/2</f>
        <v>0</v>
      </c>
      <c r="BQ18" s="130">
        <v>0.1</v>
      </c>
      <c r="BR18" s="130">
        <f>BP18*BQ18</f>
        <v>0</v>
      </c>
      <c r="BS18" s="30">
        <f>(BP18+BG18+AU18+AL18+K18)/5</f>
        <v>0</v>
      </c>
      <c r="BT18" s="39">
        <f>(BR18+BI18+AW18+AN18+M18)*2</f>
        <v>0</v>
      </c>
    </row>
    <row r="19" spans="1:72" s="10" customFormat="1" ht="17.25" customHeight="1">
      <c r="A19" s="81">
        <v>15</v>
      </c>
      <c r="B19" s="55" t="s">
        <v>74</v>
      </c>
      <c r="C19" s="44" t="s">
        <v>59</v>
      </c>
      <c r="D19" s="59">
        <v>1.25</v>
      </c>
      <c r="E19" s="21">
        <v>2</v>
      </c>
      <c r="F19" s="60">
        <v>0</v>
      </c>
      <c r="G19" s="19">
        <f>((F19*100)/E19)/100</f>
        <v>0</v>
      </c>
      <c r="H19" s="21">
        <v>2</v>
      </c>
      <c r="I19" s="60">
        <v>0</v>
      </c>
      <c r="J19" s="19">
        <f>((I19*100)/H19)/100</f>
        <v>0</v>
      </c>
      <c r="K19" s="136">
        <f>(J19+G19)/2</f>
        <v>0</v>
      </c>
      <c r="L19" s="130">
        <v>0.45</v>
      </c>
      <c r="M19" s="130">
        <f>K19*L19</f>
        <v>0</v>
      </c>
      <c r="N19" s="21">
        <v>1</v>
      </c>
      <c r="O19" s="60">
        <v>0</v>
      </c>
      <c r="P19" s="19">
        <f>((O19*100)/N19)/100</f>
        <v>0</v>
      </c>
      <c r="Q19" s="21">
        <v>3</v>
      </c>
      <c r="R19" s="60">
        <v>0</v>
      </c>
      <c r="S19" s="19">
        <f>((R19*100)/Q19)/100</f>
        <v>0</v>
      </c>
      <c r="T19" s="21">
        <v>1</v>
      </c>
      <c r="U19" s="60">
        <v>0</v>
      </c>
      <c r="V19" s="19">
        <f>((U19*100)/T19)/100</f>
        <v>0</v>
      </c>
      <c r="W19" s="31">
        <v>1</v>
      </c>
      <c r="X19" s="63">
        <v>0</v>
      </c>
      <c r="Y19" s="19">
        <f>((X19*100)/W19)/100</f>
        <v>0</v>
      </c>
      <c r="Z19" s="31">
        <v>1</v>
      </c>
      <c r="AA19" s="66">
        <v>0</v>
      </c>
      <c r="AB19" s="19">
        <f>((AA19*100)/Z19)/100</f>
        <v>0</v>
      </c>
      <c r="AC19" s="31">
        <v>1</v>
      </c>
      <c r="AD19" s="67">
        <v>0</v>
      </c>
      <c r="AE19" s="19">
        <f>((AD19*100)/AC19)/100</f>
        <v>0</v>
      </c>
      <c r="AF19" s="31">
        <v>2</v>
      </c>
      <c r="AG19" s="67">
        <v>0</v>
      </c>
      <c r="AH19" s="19">
        <f>((AG19*100)/AF19)/100</f>
        <v>0</v>
      </c>
      <c r="AI19" s="31">
        <v>2</v>
      </c>
      <c r="AJ19" s="68">
        <v>0</v>
      </c>
      <c r="AK19" s="19">
        <f>((AJ19*100)/AI19)/100</f>
        <v>0</v>
      </c>
      <c r="AL19" s="136">
        <f>(AK19+V19+S19+P19+AB19+Y19+AH19+AE19)/8</f>
        <v>0</v>
      </c>
      <c r="AM19" s="130">
        <v>0.2</v>
      </c>
      <c r="AN19" s="130">
        <f>AL19*AM19</f>
        <v>0</v>
      </c>
      <c r="AO19" s="21">
        <v>1</v>
      </c>
      <c r="AP19" s="21">
        <v>0</v>
      </c>
      <c r="AQ19" s="19">
        <f>((AP19*100)/AO19)/100</f>
        <v>0</v>
      </c>
      <c r="AR19" s="21">
        <v>1</v>
      </c>
      <c r="AS19" s="21">
        <v>0</v>
      </c>
      <c r="AT19" s="19">
        <f>((AS19*100)/AR19)/100</f>
        <v>0</v>
      </c>
      <c r="AU19" s="136">
        <f>(AT19+AQ19)/2</f>
        <v>0</v>
      </c>
      <c r="AV19" s="130">
        <v>0.15</v>
      </c>
      <c r="AW19" s="130">
        <f>AU19*AV19</f>
        <v>0</v>
      </c>
      <c r="AX19" s="21">
        <v>3</v>
      </c>
      <c r="AY19" s="60">
        <v>0</v>
      </c>
      <c r="AZ19" s="19">
        <f>((AY19*100)/AX19)/100</f>
        <v>0</v>
      </c>
      <c r="BA19" s="21">
        <v>4</v>
      </c>
      <c r="BB19" s="60">
        <v>0</v>
      </c>
      <c r="BC19" s="19">
        <f>((BB19*100)/BA19)/100</f>
        <v>0</v>
      </c>
      <c r="BD19" s="21">
        <v>2</v>
      </c>
      <c r="BE19" s="60">
        <v>0</v>
      </c>
      <c r="BF19" s="19">
        <f>((BE19*100)/BD19)/100</f>
        <v>0</v>
      </c>
      <c r="BG19" s="136">
        <f>(BF19+BC19+AZ19)/3</f>
        <v>0</v>
      </c>
      <c r="BH19" s="130">
        <v>0.1</v>
      </c>
      <c r="BI19" s="130">
        <f>BG19*BH19</f>
        <v>0</v>
      </c>
      <c r="BJ19" s="21">
        <v>2</v>
      </c>
      <c r="BK19" s="60">
        <v>0</v>
      </c>
      <c r="BL19" s="19">
        <f>((BK19*100)/BJ19)/100</f>
        <v>0</v>
      </c>
      <c r="BM19" s="21">
        <v>1</v>
      </c>
      <c r="BN19" s="49">
        <v>0</v>
      </c>
      <c r="BO19" s="19">
        <f>((BN19*100)/BM19)/100</f>
        <v>0</v>
      </c>
      <c r="BP19" s="136">
        <f>(BO19+BL19)/2</f>
        <v>0</v>
      </c>
      <c r="BQ19" s="130">
        <v>0.1</v>
      </c>
      <c r="BR19" s="130">
        <f>BP19*BQ19</f>
        <v>0</v>
      </c>
      <c r="BS19" s="30">
        <f>(BP19+BG19+AU19+AL19+K19)/5</f>
        <v>0</v>
      </c>
      <c r="BT19" s="39">
        <f>(BR19+BI19+AW19+AN19+M19)*2</f>
        <v>0</v>
      </c>
    </row>
    <row r="20" spans="1:72" s="10" customFormat="1" ht="16.5" customHeight="1">
      <c r="A20" s="81">
        <v>16</v>
      </c>
      <c r="B20" s="132" t="s">
        <v>73</v>
      </c>
      <c r="C20" s="55" t="s">
        <v>69</v>
      </c>
      <c r="D20" s="46">
        <v>0.5</v>
      </c>
      <c r="E20" s="21">
        <v>2</v>
      </c>
      <c r="F20" s="60">
        <v>0</v>
      </c>
      <c r="G20" s="19">
        <f>((F20*100)/E20)/100</f>
        <v>0</v>
      </c>
      <c r="H20" s="21">
        <v>2</v>
      </c>
      <c r="I20" s="60">
        <v>0</v>
      </c>
      <c r="J20" s="19">
        <f>((I20*100)/H20)/100</f>
        <v>0</v>
      </c>
      <c r="K20" s="136">
        <f>(J20+G20)/2</f>
        <v>0</v>
      </c>
      <c r="L20" s="130">
        <v>0.45</v>
      </c>
      <c r="M20" s="130">
        <f>K20*L20</f>
        <v>0</v>
      </c>
      <c r="N20" s="32">
        <v>1</v>
      </c>
      <c r="O20" s="60">
        <v>0</v>
      </c>
      <c r="P20" s="19">
        <f>((O20*100)/N20)/100</f>
        <v>0</v>
      </c>
      <c r="Q20" s="21">
        <v>3</v>
      </c>
      <c r="R20" s="60">
        <v>0</v>
      </c>
      <c r="S20" s="19">
        <f>((R20*100)/Q20)/100</f>
        <v>0</v>
      </c>
      <c r="T20" s="32">
        <v>1</v>
      </c>
      <c r="U20" s="60">
        <v>0</v>
      </c>
      <c r="V20" s="19">
        <f>((U20*100)/T20)/100</f>
        <v>0</v>
      </c>
      <c r="W20" s="31">
        <v>1</v>
      </c>
      <c r="X20" s="47">
        <v>0</v>
      </c>
      <c r="Y20" s="19">
        <f>((X20*100)/W20)/100</f>
        <v>0</v>
      </c>
      <c r="Z20" s="31">
        <v>1</v>
      </c>
      <c r="AA20" s="42">
        <v>0</v>
      </c>
      <c r="AB20" s="19">
        <f>((AA20*100)/Z20)/100</f>
        <v>0</v>
      </c>
      <c r="AC20" s="31">
        <v>1</v>
      </c>
      <c r="AD20" s="42">
        <v>0</v>
      </c>
      <c r="AE20" s="19">
        <f>((AD20*100)/AC20)/100</f>
        <v>0</v>
      </c>
      <c r="AF20" s="31">
        <v>2</v>
      </c>
      <c r="AG20" s="42">
        <v>0</v>
      </c>
      <c r="AH20" s="19">
        <f>((AG20*100)/AF20)/100</f>
        <v>0</v>
      </c>
      <c r="AI20" s="31">
        <v>2</v>
      </c>
      <c r="AJ20" s="42">
        <v>0</v>
      </c>
      <c r="AK20" s="19">
        <f>((AJ20*100)/AI20)/100</f>
        <v>0</v>
      </c>
      <c r="AL20" s="136">
        <f>(AK20+V20+S20+P20+AB20+Y20+AH20+AE20)/8</f>
        <v>0</v>
      </c>
      <c r="AM20" s="130">
        <v>0.2</v>
      </c>
      <c r="AN20" s="130">
        <f>AL20*AM20</f>
        <v>0</v>
      </c>
      <c r="AO20" s="21">
        <v>1</v>
      </c>
      <c r="AP20" s="21">
        <v>0</v>
      </c>
      <c r="AQ20" s="19">
        <f>((AP20*100)/AO20)/100</f>
        <v>0</v>
      </c>
      <c r="AR20" s="21">
        <v>1</v>
      </c>
      <c r="AS20" s="21">
        <v>0</v>
      </c>
      <c r="AT20" s="19">
        <f>((AS20*100)/AR20)/100</f>
        <v>0</v>
      </c>
      <c r="AU20" s="136">
        <f>(AT20+AQ20)/2</f>
        <v>0</v>
      </c>
      <c r="AV20" s="130">
        <v>0.15</v>
      </c>
      <c r="AW20" s="130">
        <f>AU20*AV20</f>
        <v>0</v>
      </c>
      <c r="AX20" s="21">
        <v>3</v>
      </c>
      <c r="AY20" s="42">
        <v>0</v>
      </c>
      <c r="AZ20" s="19">
        <f>((AY20*100)/AX20)/100</f>
        <v>0</v>
      </c>
      <c r="BA20" s="21">
        <v>4</v>
      </c>
      <c r="BB20" s="42">
        <v>0</v>
      </c>
      <c r="BC20" s="19">
        <f>((BB20*100)/BA20)/100</f>
        <v>0</v>
      </c>
      <c r="BD20" s="21">
        <v>2</v>
      </c>
      <c r="BE20" s="42">
        <v>0</v>
      </c>
      <c r="BF20" s="19">
        <f>((BE20*100)/BD20)/100</f>
        <v>0</v>
      </c>
      <c r="BG20" s="136">
        <f>(BF20+BC20+AZ20)/3</f>
        <v>0</v>
      </c>
      <c r="BH20" s="130">
        <v>0.1</v>
      </c>
      <c r="BI20" s="130">
        <f>BG20*BH20</f>
        <v>0</v>
      </c>
      <c r="BJ20" s="21">
        <v>2</v>
      </c>
      <c r="BK20" s="42">
        <v>0</v>
      </c>
      <c r="BL20" s="19">
        <f>((BK20*100)/BJ20)/100</f>
        <v>0</v>
      </c>
      <c r="BM20" s="21">
        <v>1</v>
      </c>
      <c r="BN20" s="42">
        <v>0</v>
      </c>
      <c r="BO20" s="19">
        <f>((BN20*100)/BM20)/100</f>
        <v>0</v>
      </c>
      <c r="BP20" s="136">
        <f>(BO20+BL20)/2</f>
        <v>0</v>
      </c>
      <c r="BQ20" s="130">
        <v>0.1</v>
      </c>
      <c r="BR20" s="130">
        <f>BP20*BQ20</f>
        <v>0</v>
      </c>
      <c r="BS20" s="30">
        <f>(BP20+BG20+AU20+AL20+K20)/5</f>
        <v>0</v>
      </c>
      <c r="BT20" s="39">
        <f>(BR20+BI20+AW20+AN20+M20)*2</f>
        <v>0</v>
      </c>
    </row>
    <row r="21" spans="1:72" s="10" customFormat="1" ht="18.75" customHeight="1">
      <c r="A21" s="81">
        <v>17</v>
      </c>
      <c r="B21" s="55" t="s">
        <v>78</v>
      </c>
      <c r="C21" s="55" t="s">
        <v>59</v>
      </c>
      <c r="D21" s="46">
        <v>1</v>
      </c>
      <c r="E21" s="21">
        <v>2</v>
      </c>
      <c r="F21" s="49">
        <v>0</v>
      </c>
      <c r="G21" s="19">
        <f>((F21*100)/E21)/100</f>
        <v>0</v>
      </c>
      <c r="H21" s="21">
        <v>2</v>
      </c>
      <c r="I21" s="49">
        <v>0</v>
      </c>
      <c r="J21" s="19">
        <f>((I21*100)/H21)/100</f>
        <v>0</v>
      </c>
      <c r="K21" s="136">
        <f>(J21+G21)/2</f>
        <v>0</v>
      </c>
      <c r="L21" s="130">
        <v>0.45</v>
      </c>
      <c r="M21" s="130">
        <f>K21*L21</f>
        <v>0</v>
      </c>
      <c r="N21" s="32">
        <v>1</v>
      </c>
      <c r="O21" s="49">
        <v>0</v>
      </c>
      <c r="P21" s="19">
        <f>((O21*100)/N21)/100</f>
        <v>0</v>
      </c>
      <c r="Q21" s="21">
        <v>3</v>
      </c>
      <c r="R21" s="49">
        <v>0</v>
      </c>
      <c r="S21" s="19">
        <f>((R21*100)/Q21)/100</f>
        <v>0</v>
      </c>
      <c r="T21" s="32">
        <v>1</v>
      </c>
      <c r="U21" s="49">
        <v>0</v>
      </c>
      <c r="V21" s="19">
        <f>((U21*100)/T21)/100</f>
        <v>0</v>
      </c>
      <c r="W21" s="31">
        <v>1</v>
      </c>
      <c r="X21" s="49">
        <v>0</v>
      </c>
      <c r="Y21" s="19">
        <f>((X21*100)/W21)/100</f>
        <v>0</v>
      </c>
      <c r="Z21" s="31">
        <v>1</v>
      </c>
      <c r="AA21" s="42">
        <v>0</v>
      </c>
      <c r="AB21" s="19">
        <f>((AA21*100)/Z21)/100</f>
        <v>0</v>
      </c>
      <c r="AC21" s="31">
        <v>1</v>
      </c>
      <c r="AD21" s="51">
        <v>0</v>
      </c>
      <c r="AE21" s="19">
        <f>((AD21*100)/AC21)/100</f>
        <v>0</v>
      </c>
      <c r="AF21" s="31">
        <v>2</v>
      </c>
      <c r="AG21" s="51">
        <v>0</v>
      </c>
      <c r="AH21" s="19">
        <f>((AG21*100)/AF21)/100</f>
        <v>0</v>
      </c>
      <c r="AI21" s="31">
        <v>2</v>
      </c>
      <c r="AJ21" s="68">
        <v>0</v>
      </c>
      <c r="AK21" s="19">
        <f>((AJ21*100)/AI21)/100</f>
        <v>0</v>
      </c>
      <c r="AL21" s="136">
        <f>(AK21+V21+S21+P21+AB21+Y21+AH21+AE21)/8</f>
        <v>0</v>
      </c>
      <c r="AM21" s="130">
        <v>0.2</v>
      </c>
      <c r="AN21" s="130">
        <f>AL21*AM21</f>
        <v>0</v>
      </c>
      <c r="AO21" s="21">
        <v>1</v>
      </c>
      <c r="AP21" s="21">
        <v>0</v>
      </c>
      <c r="AQ21" s="19">
        <f>((AP21*100)/AO21)/100</f>
        <v>0</v>
      </c>
      <c r="AR21" s="21">
        <v>1</v>
      </c>
      <c r="AS21" s="21">
        <v>0</v>
      </c>
      <c r="AT21" s="19">
        <f>((AS21*100)/AR21)/100</f>
        <v>0</v>
      </c>
      <c r="AU21" s="136">
        <f>(AT21+AQ21)/2</f>
        <v>0</v>
      </c>
      <c r="AV21" s="130">
        <v>0.15</v>
      </c>
      <c r="AW21" s="130">
        <f>AU21*AV21</f>
        <v>0</v>
      </c>
      <c r="AX21" s="21">
        <v>3</v>
      </c>
      <c r="AY21" s="49">
        <v>0</v>
      </c>
      <c r="AZ21" s="19">
        <f>((AY21*100)/AX21)/100</f>
        <v>0</v>
      </c>
      <c r="BA21" s="21">
        <v>4</v>
      </c>
      <c r="BB21" s="49">
        <v>0</v>
      </c>
      <c r="BC21" s="19">
        <f>((BB21*100)/BA21)/100</f>
        <v>0</v>
      </c>
      <c r="BD21" s="21">
        <v>2</v>
      </c>
      <c r="BE21" s="49">
        <v>0</v>
      </c>
      <c r="BF21" s="19">
        <f>((BE21*100)/BD21)/100</f>
        <v>0</v>
      </c>
      <c r="BG21" s="136">
        <f>(BF21+BC21+AZ21)/3</f>
        <v>0</v>
      </c>
      <c r="BH21" s="130">
        <v>0.1</v>
      </c>
      <c r="BI21" s="130">
        <f>BG21*BH21</f>
        <v>0</v>
      </c>
      <c r="BJ21" s="21">
        <v>2</v>
      </c>
      <c r="BK21" s="49">
        <v>0</v>
      </c>
      <c r="BL21" s="19">
        <f>((BK21*100)/BJ21)/100</f>
        <v>0</v>
      </c>
      <c r="BM21" s="21">
        <v>1</v>
      </c>
      <c r="BN21" s="49">
        <v>0</v>
      </c>
      <c r="BO21" s="19">
        <f>((BN21*100)/BM21)/100</f>
        <v>0</v>
      </c>
      <c r="BP21" s="136">
        <f>(BO21+BL21)/2</f>
        <v>0</v>
      </c>
      <c r="BQ21" s="130">
        <v>0.1</v>
      </c>
      <c r="BR21" s="130">
        <f>BP21*BQ21</f>
        <v>0</v>
      </c>
      <c r="BS21" s="30">
        <f>(BP21+BG21+AU21+AL21+K21)/5</f>
        <v>0</v>
      </c>
      <c r="BT21" s="39">
        <f>(BR21+BI21+AW21+AN21+M21)*2</f>
        <v>0</v>
      </c>
    </row>
    <row r="22" spans="1:72" s="10" customFormat="1" ht="15.75">
      <c r="A22" s="10">
        <v>18</v>
      </c>
      <c r="B22" s="56" t="s">
        <v>79</v>
      </c>
      <c r="C22" s="55" t="s">
        <v>59</v>
      </c>
      <c r="D22" s="59">
        <v>1</v>
      </c>
      <c r="E22" s="21">
        <v>2</v>
      </c>
      <c r="F22" s="60">
        <v>0</v>
      </c>
      <c r="G22" s="19">
        <f>((F22*100)/E22)/100</f>
        <v>0</v>
      </c>
      <c r="H22" s="21">
        <v>2</v>
      </c>
      <c r="I22" s="60">
        <v>0</v>
      </c>
      <c r="J22" s="19">
        <f>((I22*100)/H22)/100</f>
        <v>0</v>
      </c>
      <c r="K22" s="136">
        <f>(J22+G22)/2</f>
        <v>0</v>
      </c>
      <c r="L22" s="130">
        <v>0.45</v>
      </c>
      <c r="M22" s="130">
        <f>K22*L22</f>
        <v>0</v>
      </c>
      <c r="N22" s="32">
        <v>1</v>
      </c>
      <c r="O22" s="60">
        <v>0</v>
      </c>
      <c r="P22" s="19">
        <f>((O22*100)/N22)/100</f>
        <v>0</v>
      </c>
      <c r="Q22" s="21">
        <v>3</v>
      </c>
      <c r="R22" s="60">
        <v>0</v>
      </c>
      <c r="S22" s="19">
        <f>((R22*100)/Q22)/100</f>
        <v>0</v>
      </c>
      <c r="T22" s="32">
        <v>1</v>
      </c>
      <c r="U22" s="60">
        <v>0</v>
      </c>
      <c r="V22" s="19">
        <f>((U22*100)/T22)/100</f>
        <v>0</v>
      </c>
      <c r="W22" s="31">
        <v>1</v>
      </c>
      <c r="X22" s="63">
        <v>0</v>
      </c>
      <c r="Y22" s="19">
        <f>((X22*100)/W22)/100</f>
        <v>0</v>
      </c>
      <c r="Z22" s="31">
        <v>1</v>
      </c>
      <c r="AA22" s="66">
        <v>0</v>
      </c>
      <c r="AB22" s="19">
        <f>((AA22*100)/Z22)/100</f>
        <v>0</v>
      </c>
      <c r="AC22" s="31">
        <v>1</v>
      </c>
      <c r="AD22" s="67">
        <v>0</v>
      </c>
      <c r="AE22" s="19">
        <f>((AD22*100)/AC22)/100</f>
        <v>0</v>
      </c>
      <c r="AF22" s="31">
        <v>2</v>
      </c>
      <c r="AG22" s="67">
        <v>0</v>
      </c>
      <c r="AH22" s="19">
        <f>((AG22*100)/AF22)/100</f>
        <v>0</v>
      </c>
      <c r="AI22" s="31">
        <v>2</v>
      </c>
      <c r="AJ22" s="68">
        <v>0</v>
      </c>
      <c r="AK22" s="19">
        <f>((AJ22*100)/AI22)/100</f>
        <v>0</v>
      </c>
      <c r="AL22" s="136">
        <f>(AK22+V22+S22+P22+AB22+Y22+AH22+AE22)/8</f>
        <v>0</v>
      </c>
      <c r="AM22" s="130">
        <v>0.2</v>
      </c>
      <c r="AN22" s="130">
        <f>AL22*AM22</f>
        <v>0</v>
      </c>
      <c r="AO22" s="21">
        <v>1</v>
      </c>
      <c r="AP22" s="21">
        <v>0</v>
      </c>
      <c r="AQ22" s="19">
        <f>((AP22*100)/AO22)/100</f>
        <v>0</v>
      </c>
      <c r="AR22" s="21">
        <v>1</v>
      </c>
      <c r="AS22" s="21">
        <v>0</v>
      </c>
      <c r="AT22" s="19">
        <f>((AS22*100)/AR22)/100</f>
        <v>0</v>
      </c>
      <c r="AU22" s="136">
        <f>(AT22+AQ22)/2</f>
        <v>0</v>
      </c>
      <c r="AV22" s="130">
        <v>0.15</v>
      </c>
      <c r="AW22" s="130">
        <f>AU22*AV22</f>
        <v>0</v>
      </c>
      <c r="AX22" s="21">
        <v>3</v>
      </c>
      <c r="AY22" s="60">
        <v>0</v>
      </c>
      <c r="AZ22" s="19">
        <f>((AY22*100)/AX22)/100</f>
        <v>0</v>
      </c>
      <c r="BA22" s="21">
        <v>4</v>
      </c>
      <c r="BB22" s="60">
        <v>0</v>
      </c>
      <c r="BC22" s="19">
        <f>((BB22*100)/BA22)/100</f>
        <v>0</v>
      </c>
      <c r="BD22" s="21">
        <v>2</v>
      </c>
      <c r="BE22" s="60">
        <v>0</v>
      </c>
      <c r="BF22" s="19">
        <f>((BE22*100)/BD22)/100</f>
        <v>0</v>
      </c>
      <c r="BG22" s="136">
        <f>(BF22+BC22+AZ22)/3</f>
        <v>0</v>
      </c>
      <c r="BH22" s="130">
        <v>0.1</v>
      </c>
      <c r="BI22" s="130">
        <f>BG22*BH22</f>
        <v>0</v>
      </c>
      <c r="BJ22" s="21">
        <v>2</v>
      </c>
      <c r="BK22" s="60">
        <v>0</v>
      </c>
      <c r="BL22" s="19">
        <f>((BK22*100)/BJ22)/100</f>
        <v>0</v>
      </c>
      <c r="BM22" s="21">
        <v>1</v>
      </c>
      <c r="BN22" s="49">
        <v>0</v>
      </c>
      <c r="BO22" s="19">
        <f>((BN22*100)/BM22)/100</f>
        <v>0</v>
      </c>
      <c r="BP22" s="136">
        <f>(BO22+BL22)/2</f>
        <v>0</v>
      </c>
      <c r="BQ22" s="130">
        <v>0.1</v>
      </c>
      <c r="BR22" s="130">
        <f>BP22*BQ22</f>
        <v>0</v>
      </c>
      <c r="BS22" s="30">
        <f>(BP22+BG22+AU22+AL22+K22)/5</f>
        <v>0</v>
      </c>
      <c r="BT22" s="39">
        <f>(BR22+BI22+AW22+AN22+M22)*2</f>
        <v>0</v>
      </c>
    </row>
    <row r="23" spans="13:72" s="10" customFormat="1" ht="15.75">
      <c r="M23" s="134">
        <f>AVERAGE(M5:M22)</f>
        <v>0</v>
      </c>
      <c r="AN23" s="134">
        <f>AVERAGE(AN5:AN22)</f>
        <v>0.03495370370370371</v>
      </c>
      <c r="AW23" s="134">
        <f>AVERAGE(AW5:AW22)</f>
        <v>0.17083333333333334</v>
      </c>
      <c r="AZ23" s="134"/>
      <c r="BC23" s="134"/>
      <c r="BI23" s="134">
        <f>AVERAGE(BI5:BI22)</f>
        <v>0.050925925925925944</v>
      </c>
      <c r="BR23" s="134">
        <f>AVERAGE(BR5:BR22)</f>
        <v>0.01666666666666667</v>
      </c>
      <c r="BT23" s="135">
        <f>AVERAGE(BT5:BT22)</f>
        <v>0.5467592592592594</v>
      </c>
    </row>
    <row r="24" spans="13:70" s="10" customFormat="1" ht="15.75">
      <c r="M24" s="134"/>
      <c r="AN24" s="134"/>
      <c r="AW24" s="134"/>
      <c r="AZ24" s="134"/>
      <c r="BC24" s="134"/>
      <c r="BI24" s="134"/>
      <c r="BR24" s="134"/>
    </row>
  </sheetData>
  <sheetProtection/>
  <autoFilter ref="BT1:BT10"/>
  <mergeCells count="34">
    <mergeCell ref="T3:V3"/>
    <mergeCell ref="Q3:S3"/>
    <mergeCell ref="N3:P3"/>
    <mergeCell ref="N2:AK2"/>
    <mergeCell ref="AL2:AN3"/>
    <mergeCell ref="AI3:AK3"/>
    <mergeCell ref="AF3:AH3"/>
    <mergeCell ref="Z3:AB3"/>
    <mergeCell ref="AC3:AE3"/>
    <mergeCell ref="D2:D4"/>
    <mergeCell ref="C2:C4"/>
    <mergeCell ref="B2:B4"/>
    <mergeCell ref="A2:A4"/>
    <mergeCell ref="A1:BR1"/>
    <mergeCell ref="K2:M3"/>
    <mergeCell ref="E2:J2"/>
    <mergeCell ref="E3:G3"/>
    <mergeCell ref="H3:J3"/>
    <mergeCell ref="W3:Y3"/>
    <mergeCell ref="BT1:BT3"/>
    <mergeCell ref="BS1:BS3"/>
    <mergeCell ref="BM3:BO3"/>
    <mergeCell ref="BG2:BI3"/>
    <mergeCell ref="BJ3:BL3"/>
    <mergeCell ref="BP2:BR3"/>
    <mergeCell ref="BJ2:BO2"/>
    <mergeCell ref="BD3:BF3"/>
    <mergeCell ref="BA3:BC3"/>
    <mergeCell ref="AX3:AZ3"/>
    <mergeCell ref="AU2:AW3"/>
    <mergeCell ref="AR3:AT3"/>
    <mergeCell ref="AO2:AT2"/>
    <mergeCell ref="AO3:AQ3"/>
    <mergeCell ref="AX2:BF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12"/>
  <sheetViews>
    <sheetView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9" sqref="A9"/>
    </sheetView>
  </sheetViews>
  <sheetFormatPr defaultColWidth="9.140625" defaultRowHeight="15"/>
  <cols>
    <col min="1" max="1" width="4.8515625" style="2" customWidth="1"/>
    <col min="2" max="2" width="22.7109375" style="2" customWidth="1"/>
    <col min="3" max="3" width="32.57421875" style="2" customWidth="1"/>
    <col min="4" max="4" width="8.421875" style="2" customWidth="1"/>
    <col min="5" max="5" width="8.00390625" style="2" customWidth="1"/>
    <col min="6" max="6" width="8.28125" style="2" customWidth="1"/>
    <col min="7" max="7" width="9.28125" style="2" customWidth="1"/>
    <col min="8" max="8" width="7.57421875" style="2" customWidth="1"/>
    <col min="9" max="9" width="8.00390625" style="2" customWidth="1"/>
    <col min="10" max="10" width="7.7109375" style="2" customWidth="1"/>
    <col min="11" max="12" width="7.8515625" style="2" customWidth="1"/>
    <col min="13" max="13" width="7.8515625" style="7" customWidth="1"/>
    <col min="14" max="14" width="7.57421875" style="2" customWidth="1"/>
    <col min="15" max="15" width="7.8515625" style="2" customWidth="1"/>
    <col min="16" max="16" width="8.140625" style="2" customWidth="1"/>
    <col min="17" max="17" width="7.8515625" style="2" customWidth="1"/>
    <col min="18" max="18" width="8.140625" style="2" customWidth="1"/>
    <col min="19" max="19" width="7.7109375" style="2" customWidth="1"/>
    <col min="20" max="20" width="8.421875" style="2" customWidth="1"/>
    <col min="21" max="34" width="8.00390625" style="2" customWidth="1"/>
    <col min="35" max="36" width="8.140625" style="2" customWidth="1"/>
    <col min="37" max="37" width="8.7109375" style="2" customWidth="1"/>
    <col min="38" max="39" width="8.421875" style="2" customWidth="1"/>
    <col min="40" max="40" width="9.140625" style="7" customWidth="1"/>
    <col min="41" max="41" width="8.00390625" style="2" customWidth="1"/>
    <col min="42" max="42" width="8.57421875" style="2" customWidth="1"/>
    <col min="43" max="43" width="7.28125" style="2" customWidth="1"/>
    <col min="44" max="44" width="7.7109375" style="2" customWidth="1"/>
    <col min="45" max="45" width="8.140625" style="2" customWidth="1"/>
    <col min="46" max="46" width="7.57421875" style="2" customWidth="1"/>
    <col min="47" max="48" width="7.140625" style="2" customWidth="1"/>
    <col min="49" max="49" width="8.140625" style="7" customWidth="1"/>
    <col min="50" max="50" width="8.28125" style="2" customWidth="1"/>
    <col min="51" max="51" width="8.00390625" style="2" customWidth="1"/>
    <col min="52" max="52" width="7.00390625" style="7" customWidth="1"/>
    <col min="53" max="53" width="8.00390625" style="2" customWidth="1"/>
    <col min="54" max="54" width="7.8515625" style="2" customWidth="1"/>
    <col min="55" max="55" width="7.57421875" style="7" customWidth="1"/>
    <col min="56" max="56" width="8.00390625" style="2" customWidth="1"/>
    <col min="57" max="57" width="8.140625" style="2" customWidth="1"/>
    <col min="58" max="58" width="9.421875" style="2" customWidth="1"/>
    <col min="59" max="60" width="8.140625" style="2" customWidth="1"/>
    <col min="61" max="61" width="8.140625" style="7" customWidth="1"/>
    <col min="62" max="62" width="9.8515625" style="2" customWidth="1"/>
    <col min="63" max="63" width="9.7109375" style="2" customWidth="1"/>
    <col min="64" max="64" width="9.00390625" style="2" customWidth="1"/>
    <col min="65" max="66" width="7.8515625" style="2" customWidth="1"/>
    <col min="67" max="67" width="8.00390625" style="7" customWidth="1"/>
    <col min="68" max="68" width="9.140625" style="2" customWidth="1"/>
    <col min="69" max="69" width="10.140625" style="2" customWidth="1"/>
    <col min="70" max="16384" width="9.140625" style="2" customWidth="1"/>
  </cols>
  <sheetData>
    <row r="1" spans="1:69" ht="27.75" customHeight="1">
      <c r="A1" s="121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3"/>
      <c r="BP1" s="91" t="s">
        <v>9</v>
      </c>
      <c r="BQ1" s="91" t="s">
        <v>24</v>
      </c>
    </row>
    <row r="2" spans="1:69" s="11" customFormat="1" ht="47.25" customHeight="1">
      <c r="A2" s="90" t="s">
        <v>3</v>
      </c>
      <c r="B2" s="90" t="s">
        <v>0</v>
      </c>
      <c r="C2" s="87" t="s">
        <v>18</v>
      </c>
      <c r="D2" s="83" t="s">
        <v>15</v>
      </c>
      <c r="E2" s="127" t="s">
        <v>11</v>
      </c>
      <c r="F2" s="127"/>
      <c r="G2" s="127"/>
      <c r="H2" s="127"/>
      <c r="I2" s="127"/>
      <c r="J2" s="127"/>
      <c r="K2" s="95" t="s">
        <v>5</v>
      </c>
      <c r="L2" s="95"/>
      <c r="M2" s="95"/>
      <c r="N2" s="124" t="s">
        <v>12</v>
      </c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6"/>
      <c r="AL2" s="102" t="s">
        <v>6</v>
      </c>
      <c r="AM2" s="103"/>
      <c r="AN2" s="104"/>
      <c r="AO2" s="124" t="s">
        <v>13</v>
      </c>
      <c r="AP2" s="125"/>
      <c r="AQ2" s="125"/>
      <c r="AR2" s="125"/>
      <c r="AS2" s="125"/>
      <c r="AT2" s="125"/>
      <c r="AU2" s="102" t="s">
        <v>7</v>
      </c>
      <c r="AV2" s="103"/>
      <c r="AW2" s="104"/>
      <c r="AX2" s="113" t="s">
        <v>44</v>
      </c>
      <c r="AY2" s="114"/>
      <c r="AZ2" s="114"/>
      <c r="BA2" s="114"/>
      <c r="BB2" s="114"/>
      <c r="BC2" s="114"/>
      <c r="BD2" s="114"/>
      <c r="BE2" s="114"/>
      <c r="BF2" s="114"/>
      <c r="BG2" s="102" t="s">
        <v>49</v>
      </c>
      <c r="BH2" s="103"/>
      <c r="BI2" s="104"/>
      <c r="BJ2" s="124" t="s">
        <v>14</v>
      </c>
      <c r="BK2" s="125"/>
      <c r="BL2" s="125"/>
      <c r="BM2" s="95" t="s">
        <v>8</v>
      </c>
      <c r="BN2" s="95"/>
      <c r="BO2" s="95"/>
      <c r="BP2" s="92"/>
      <c r="BQ2" s="92"/>
    </row>
    <row r="3" spans="1:69" ht="189.75" customHeight="1">
      <c r="A3" s="90"/>
      <c r="B3" s="90"/>
      <c r="C3" s="88"/>
      <c r="D3" s="83"/>
      <c r="E3" s="83" t="s">
        <v>36</v>
      </c>
      <c r="F3" s="83"/>
      <c r="G3" s="83"/>
      <c r="H3" s="83" t="s">
        <v>37</v>
      </c>
      <c r="I3" s="83"/>
      <c r="J3" s="83"/>
      <c r="K3" s="95"/>
      <c r="L3" s="95"/>
      <c r="M3" s="95"/>
      <c r="N3" s="84" t="s">
        <v>38</v>
      </c>
      <c r="O3" s="85"/>
      <c r="P3" s="86"/>
      <c r="Q3" s="84" t="s">
        <v>39</v>
      </c>
      <c r="R3" s="85"/>
      <c r="S3" s="86"/>
      <c r="T3" s="84" t="s">
        <v>40</v>
      </c>
      <c r="U3" s="85"/>
      <c r="V3" s="86"/>
      <c r="W3" s="84" t="s">
        <v>41</v>
      </c>
      <c r="X3" s="85"/>
      <c r="Y3" s="86"/>
      <c r="Z3" s="84" t="s">
        <v>46</v>
      </c>
      <c r="AA3" s="85"/>
      <c r="AB3" s="86"/>
      <c r="AC3" s="83" t="s">
        <v>47</v>
      </c>
      <c r="AD3" s="83"/>
      <c r="AE3" s="83"/>
      <c r="AF3" s="83" t="s">
        <v>34</v>
      </c>
      <c r="AG3" s="83"/>
      <c r="AH3" s="83"/>
      <c r="AI3" s="84" t="s">
        <v>42</v>
      </c>
      <c r="AJ3" s="85"/>
      <c r="AK3" s="86"/>
      <c r="AL3" s="105"/>
      <c r="AM3" s="106"/>
      <c r="AN3" s="107"/>
      <c r="AO3" s="108" t="s">
        <v>48</v>
      </c>
      <c r="AP3" s="109"/>
      <c r="AQ3" s="110"/>
      <c r="AR3" s="108" t="s">
        <v>43</v>
      </c>
      <c r="AS3" s="109"/>
      <c r="AT3" s="110"/>
      <c r="AU3" s="105"/>
      <c r="AV3" s="106"/>
      <c r="AW3" s="107"/>
      <c r="AX3" s="84" t="s">
        <v>67</v>
      </c>
      <c r="AY3" s="85"/>
      <c r="AZ3" s="86"/>
      <c r="BA3" s="84" t="s">
        <v>45</v>
      </c>
      <c r="BB3" s="85"/>
      <c r="BC3" s="86"/>
      <c r="BD3" s="84" t="s">
        <v>35</v>
      </c>
      <c r="BE3" s="85"/>
      <c r="BF3" s="86"/>
      <c r="BG3" s="105"/>
      <c r="BH3" s="106"/>
      <c r="BI3" s="107"/>
      <c r="BJ3" s="94" t="s">
        <v>16</v>
      </c>
      <c r="BK3" s="94"/>
      <c r="BL3" s="94"/>
      <c r="BM3" s="95"/>
      <c r="BN3" s="95"/>
      <c r="BO3" s="95"/>
      <c r="BP3" s="93"/>
      <c r="BQ3" s="93"/>
    </row>
    <row r="4" spans="1:69" ht="15.75" customHeight="1">
      <c r="A4" s="90"/>
      <c r="B4" s="90"/>
      <c r="C4" s="89"/>
      <c r="D4" s="83"/>
      <c r="E4" s="1" t="s">
        <v>1</v>
      </c>
      <c r="F4" s="1" t="s">
        <v>2</v>
      </c>
      <c r="G4" s="1" t="s">
        <v>4</v>
      </c>
      <c r="H4" s="1" t="s">
        <v>1</v>
      </c>
      <c r="I4" s="1" t="s">
        <v>2</v>
      </c>
      <c r="J4" s="1" t="s">
        <v>4</v>
      </c>
      <c r="K4" s="128"/>
      <c r="L4" s="129" t="s">
        <v>10</v>
      </c>
      <c r="M4" s="129" t="s">
        <v>19</v>
      </c>
      <c r="N4" s="1" t="s">
        <v>1</v>
      </c>
      <c r="O4" s="1" t="s">
        <v>2</v>
      </c>
      <c r="P4" s="1" t="s">
        <v>4</v>
      </c>
      <c r="Q4" s="1" t="s">
        <v>1</v>
      </c>
      <c r="R4" s="1" t="s">
        <v>2</v>
      </c>
      <c r="S4" s="1" t="s">
        <v>4</v>
      </c>
      <c r="T4" s="1" t="s">
        <v>1</v>
      </c>
      <c r="U4" s="1" t="s">
        <v>2</v>
      </c>
      <c r="V4" s="1" t="s">
        <v>4</v>
      </c>
      <c r="W4" s="12" t="s">
        <v>1</v>
      </c>
      <c r="X4" s="12" t="s">
        <v>2</v>
      </c>
      <c r="Y4" s="12" t="s">
        <v>4</v>
      </c>
      <c r="Z4" s="28" t="s">
        <v>1</v>
      </c>
      <c r="AA4" s="28" t="s">
        <v>2</v>
      </c>
      <c r="AB4" s="28" t="s">
        <v>4</v>
      </c>
      <c r="AC4" s="28" t="s">
        <v>1</v>
      </c>
      <c r="AD4" s="28" t="s">
        <v>2</v>
      </c>
      <c r="AE4" s="28" t="s">
        <v>4</v>
      </c>
      <c r="AF4" s="12" t="s">
        <v>1</v>
      </c>
      <c r="AG4" s="12" t="s">
        <v>2</v>
      </c>
      <c r="AH4" s="12" t="s">
        <v>4</v>
      </c>
      <c r="AI4" s="1" t="s">
        <v>1</v>
      </c>
      <c r="AJ4" s="1" t="s">
        <v>2</v>
      </c>
      <c r="AK4" s="1" t="s">
        <v>4</v>
      </c>
      <c r="AL4" s="128"/>
      <c r="AM4" s="129" t="s">
        <v>10</v>
      </c>
      <c r="AN4" s="129" t="s">
        <v>20</v>
      </c>
      <c r="AO4" s="13" t="s">
        <v>1</v>
      </c>
      <c r="AP4" s="13" t="s">
        <v>2</v>
      </c>
      <c r="AQ4" s="13" t="s">
        <v>4</v>
      </c>
      <c r="AR4" s="13" t="s">
        <v>1</v>
      </c>
      <c r="AS4" s="13" t="s">
        <v>2</v>
      </c>
      <c r="AT4" s="13" t="s">
        <v>4</v>
      </c>
      <c r="AU4" s="128"/>
      <c r="AV4" s="129" t="s">
        <v>10</v>
      </c>
      <c r="AW4" s="129" t="s">
        <v>21</v>
      </c>
      <c r="AX4" s="1" t="s">
        <v>1</v>
      </c>
      <c r="AY4" s="1" t="s">
        <v>2</v>
      </c>
      <c r="AZ4" s="6" t="s">
        <v>4</v>
      </c>
      <c r="BA4" s="1" t="s">
        <v>1</v>
      </c>
      <c r="BB4" s="1" t="s">
        <v>2</v>
      </c>
      <c r="BC4" s="6" t="s">
        <v>4</v>
      </c>
      <c r="BD4" s="1" t="s">
        <v>1</v>
      </c>
      <c r="BE4" s="1" t="s">
        <v>2</v>
      </c>
      <c r="BF4" s="1" t="s">
        <v>4</v>
      </c>
      <c r="BG4" s="128"/>
      <c r="BH4" s="129" t="s">
        <v>10</v>
      </c>
      <c r="BI4" s="129" t="s">
        <v>22</v>
      </c>
      <c r="BJ4" s="13" t="s">
        <v>1</v>
      </c>
      <c r="BK4" s="13" t="s">
        <v>2</v>
      </c>
      <c r="BL4" s="13" t="s">
        <v>4</v>
      </c>
      <c r="BM4" s="149"/>
      <c r="BN4" s="129" t="s">
        <v>10</v>
      </c>
      <c r="BO4" s="129" t="s">
        <v>23</v>
      </c>
      <c r="BP4" s="5" t="s">
        <v>4</v>
      </c>
      <c r="BQ4" s="5" t="s">
        <v>25</v>
      </c>
    </row>
    <row r="5" spans="1:69" s="80" customFormat="1" ht="15.75">
      <c r="A5" s="81">
        <v>1</v>
      </c>
      <c r="B5" s="41" t="s">
        <v>108</v>
      </c>
      <c r="C5" s="41" t="s">
        <v>85</v>
      </c>
      <c r="D5" s="46">
        <v>0.25</v>
      </c>
      <c r="E5" s="33">
        <v>3</v>
      </c>
      <c r="F5" s="60">
        <v>2</v>
      </c>
      <c r="G5" s="34">
        <f>((F5*100)/E5)/100</f>
        <v>0.6666666666666667</v>
      </c>
      <c r="H5" s="35">
        <v>3</v>
      </c>
      <c r="I5" s="35">
        <v>0</v>
      </c>
      <c r="J5" s="34">
        <f>((I5*100)/H5)/100</f>
        <v>0</v>
      </c>
      <c r="K5" s="129">
        <f>(J5+G5)/2</f>
        <v>0.33333333333333337</v>
      </c>
      <c r="L5" s="148">
        <v>0.45</v>
      </c>
      <c r="M5" s="148">
        <f>K5*0.5</f>
        <v>0.16666666666666669</v>
      </c>
      <c r="N5" s="35">
        <v>1</v>
      </c>
      <c r="O5" s="49">
        <v>1</v>
      </c>
      <c r="P5" s="34">
        <f>((O5*100)/N5)/100</f>
        <v>1</v>
      </c>
      <c r="Q5" s="35">
        <v>4</v>
      </c>
      <c r="R5" s="49">
        <v>4</v>
      </c>
      <c r="S5" s="34">
        <f>((R5*100)/Q5)/100</f>
        <v>1</v>
      </c>
      <c r="T5" s="35">
        <v>1</v>
      </c>
      <c r="U5" s="49">
        <v>1</v>
      </c>
      <c r="V5" s="34">
        <f>((U5*100)/T5)/100</f>
        <v>1</v>
      </c>
      <c r="W5" s="35">
        <v>2</v>
      </c>
      <c r="X5" s="49">
        <v>0</v>
      </c>
      <c r="Y5" s="34">
        <f>((X5*100)/W5)/100</f>
        <v>0</v>
      </c>
      <c r="Z5" s="35">
        <v>1</v>
      </c>
      <c r="AA5" s="49">
        <v>0</v>
      </c>
      <c r="AB5" s="34">
        <f>((AA5*100)/Z5)/100</f>
        <v>0</v>
      </c>
      <c r="AC5" s="35">
        <v>1</v>
      </c>
      <c r="AD5" s="49">
        <v>0</v>
      </c>
      <c r="AE5" s="34">
        <f>((AD5*100)/AC5)/100</f>
        <v>0</v>
      </c>
      <c r="AF5" s="35">
        <v>3</v>
      </c>
      <c r="AG5" s="35">
        <v>0</v>
      </c>
      <c r="AH5" s="34">
        <f>((AG5*100)/AF5)/100</f>
        <v>0</v>
      </c>
      <c r="AI5" s="37">
        <v>2</v>
      </c>
      <c r="AJ5" s="62">
        <v>0</v>
      </c>
      <c r="AK5" s="34">
        <f>((AJ5*100)/AI5)/100</f>
        <v>0</v>
      </c>
      <c r="AL5" s="129">
        <f>(AK5+V5+S5+P5+AH5+Y5)/6</f>
        <v>0.5</v>
      </c>
      <c r="AM5" s="148">
        <v>0.2</v>
      </c>
      <c r="AN5" s="148">
        <f>AL5*AM5</f>
        <v>0.1</v>
      </c>
      <c r="AO5" s="33">
        <v>1</v>
      </c>
      <c r="AP5" s="33">
        <v>0</v>
      </c>
      <c r="AQ5" s="34">
        <f>((AP5*100)/AO5)/100</f>
        <v>0</v>
      </c>
      <c r="AR5" s="33">
        <v>1</v>
      </c>
      <c r="AS5" s="49">
        <v>3</v>
      </c>
      <c r="AT5" s="34">
        <f>((AS5*100)/AR5)/100</f>
        <v>3</v>
      </c>
      <c r="AU5" s="129">
        <f>(AT5+AQ5)/2</f>
        <v>1.5</v>
      </c>
      <c r="AV5" s="148">
        <v>0.15</v>
      </c>
      <c r="AW5" s="148">
        <f>AU5*AV5</f>
        <v>0.22499999999999998</v>
      </c>
      <c r="AX5" s="35">
        <v>3</v>
      </c>
      <c r="AY5" s="49">
        <v>3</v>
      </c>
      <c r="AZ5" s="34">
        <f>((AY5*100)/AX5)/100</f>
        <v>1</v>
      </c>
      <c r="BA5" s="35">
        <v>4</v>
      </c>
      <c r="BB5" s="49">
        <v>3</v>
      </c>
      <c r="BC5" s="34">
        <f>((BB5*100)/BA5)/100</f>
        <v>0.75</v>
      </c>
      <c r="BD5" s="33">
        <v>3</v>
      </c>
      <c r="BE5" s="60">
        <v>8</v>
      </c>
      <c r="BF5" s="34">
        <f>((BE5*100)/BD5)/100</f>
        <v>2.666666666666667</v>
      </c>
      <c r="BG5" s="129">
        <f>(BF5+BC5+AZ5)/3</f>
        <v>1.4722222222222223</v>
      </c>
      <c r="BH5" s="148">
        <v>0.1</v>
      </c>
      <c r="BI5" s="148">
        <f>BG5*BH5</f>
        <v>0.14722222222222223</v>
      </c>
      <c r="BJ5" s="35">
        <v>1</v>
      </c>
      <c r="BK5" s="49">
        <v>0</v>
      </c>
      <c r="BL5" s="34">
        <f>((BK5*100)/BJ5)/100</f>
        <v>0</v>
      </c>
      <c r="BM5" s="129">
        <f>(BL5)/1</f>
        <v>0</v>
      </c>
      <c r="BN5" s="148">
        <v>0.1</v>
      </c>
      <c r="BO5" s="148">
        <f>BM5*BN5</f>
        <v>0</v>
      </c>
      <c r="BP5" s="36">
        <f>(BM5+BG5+AU5+AL5+K5)/5</f>
        <v>0.7611111111111112</v>
      </c>
      <c r="BQ5" s="40">
        <f>(BO5+BI5+AW5+AN5+M5)*2</f>
        <v>1.2777777777777777</v>
      </c>
    </row>
    <row r="6" spans="1:69" s="10" customFormat="1" ht="18.75" customHeight="1">
      <c r="A6" s="81">
        <v>2</v>
      </c>
      <c r="B6" s="53" t="s">
        <v>97</v>
      </c>
      <c r="C6" s="43" t="s">
        <v>59</v>
      </c>
      <c r="D6" s="59">
        <v>1</v>
      </c>
      <c r="E6" s="33">
        <v>3</v>
      </c>
      <c r="F6" s="60">
        <v>0</v>
      </c>
      <c r="G6" s="34">
        <f>((F6*100)/E6)/100</f>
        <v>0</v>
      </c>
      <c r="H6" s="35">
        <v>3</v>
      </c>
      <c r="I6" s="35">
        <v>0</v>
      </c>
      <c r="J6" s="34">
        <f>((I6*100)/H6)/100</f>
        <v>0</v>
      </c>
      <c r="K6" s="129">
        <f>(J6+G6)/2</f>
        <v>0</v>
      </c>
      <c r="L6" s="148">
        <v>0.45</v>
      </c>
      <c r="M6" s="148">
        <f>K6*0.5</f>
        <v>0</v>
      </c>
      <c r="N6" s="35">
        <v>1</v>
      </c>
      <c r="O6" s="49">
        <v>0</v>
      </c>
      <c r="P6" s="34">
        <f>((O6*100)/N6)/100</f>
        <v>0</v>
      </c>
      <c r="Q6" s="35">
        <v>4</v>
      </c>
      <c r="R6" s="49">
        <v>3</v>
      </c>
      <c r="S6" s="34">
        <f>((R6*100)/Q6)/100</f>
        <v>0.75</v>
      </c>
      <c r="T6" s="35">
        <v>1</v>
      </c>
      <c r="U6" s="21">
        <v>4</v>
      </c>
      <c r="V6" s="34">
        <f>((U6*100)/T6)/100</f>
        <v>4</v>
      </c>
      <c r="W6" s="35">
        <v>2</v>
      </c>
      <c r="X6" s="21">
        <v>3</v>
      </c>
      <c r="Y6" s="34">
        <f>((X6*100)/W6)/100</f>
        <v>1.5</v>
      </c>
      <c r="Z6" s="35">
        <v>1</v>
      </c>
      <c r="AA6" s="21">
        <v>1</v>
      </c>
      <c r="AB6" s="34">
        <f>((AA6*100)/Z6)/100</f>
        <v>1</v>
      </c>
      <c r="AC6" s="35">
        <v>1</v>
      </c>
      <c r="AD6" s="21">
        <v>2</v>
      </c>
      <c r="AE6" s="34">
        <f>((AD6*100)/AC6)/100</f>
        <v>2</v>
      </c>
      <c r="AF6" s="35">
        <v>3</v>
      </c>
      <c r="AG6" s="35">
        <v>0</v>
      </c>
      <c r="AH6" s="34">
        <f>((AG6*100)/AF6)/100</f>
        <v>0</v>
      </c>
      <c r="AI6" s="37">
        <v>2</v>
      </c>
      <c r="AJ6" s="21">
        <v>4</v>
      </c>
      <c r="AK6" s="34">
        <f>((AJ6*100)/AI6)/100</f>
        <v>2</v>
      </c>
      <c r="AL6" s="129">
        <f>(AK6+V6+S6+P6+AH6+Y6)/6</f>
        <v>1.375</v>
      </c>
      <c r="AM6" s="148">
        <v>0.2</v>
      </c>
      <c r="AN6" s="148">
        <f>AL6*AM6</f>
        <v>0.275</v>
      </c>
      <c r="AO6" s="33">
        <v>1</v>
      </c>
      <c r="AP6" s="33">
        <v>0</v>
      </c>
      <c r="AQ6" s="34">
        <f>((AP6*100)/AO6)/100</f>
        <v>0</v>
      </c>
      <c r="AR6" s="33">
        <v>1</v>
      </c>
      <c r="AS6" s="75">
        <v>4</v>
      </c>
      <c r="AT6" s="34">
        <f>((AS6*100)/AR6)/100</f>
        <v>4</v>
      </c>
      <c r="AU6" s="129">
        <f>(AT6+AQ6)/2</f>
        <v>2</v>
      </c>
      <c r="AV6" s="148">
        <v>0.15</v>
      </c>
      <c r="AW6" s="148">
        <f>AU6*AV6</f>
        <v>0.3</v>
      </c>
      <c r="AX6" s="35">
        <v>3</v>
      </c>
      <c r="AY6" s="49">
        <v>0</v>
      </c>
      <c r="AZ6" s="34">
        <f>((AY6*100)/AX6)/100</f>
        <v>0</v>
      </c>
      <c r="BA6" s="35">
        <v>4</v>
      </c>
      <c r="BB6" s="49">
        <v>0</v>
      </c>
      <c r="BC6" s="34">
        <f>((BB6*100)/BA6)/100</f>
        <v>0</v>
      </c>
      <c r="BD6" s="33">
        <v>3</v>
      </c>
      <c r="BE6" s="60">
        <v>3</v>
      </c>
      <c r="BF6" s="34">
        <f>((BE6*100)/BD6)/100</f>
        <v>1</v>
      </c>
      <c r="BG6" s="129">
        <f>(BF6+BC6+AZ6)/3</f>
        <v>0.3333333333333333</v>
      </c>
      <c r="BH6" s="148">
        <v>0.1</v>
      </c>
      <c r="BI6" s="148">
        <f>BG6*BH6</f>
        <v>0.03333333333333333</v>
      </c>
      <c r="BJ6" s="35">
        <v>1</v>
      </c>
      <c r="BK6" s="70">
        <v>0</v>
      </c>
      <c r="BL6" s="34">
        <f>((BK6*100)/BJ6)/100</f>
        <v>0</v>
      </c>
      <c r="BM6" s="129">
        <f>(BL6)/1</f>
        <v>0</v>
      </c>
      <c r="BN6" s="148">
        <v>0.1</v>
      </c>
      <c r="BO6" s="148">
        <f>BM6*BN6</f>
        <v>0</v>
      </c>
      <c r="BP6" s="36">
        <f>(BM6+BG6+AU6+AL6+K6)/5</f>
        <v>0.7416666666666667</v>
      </c>
      <c r="BQ6" s="40">
        <f>(BO6+BI6+AW6+AN6+M6)*2</f>
        <v>1.2166666666666668</v>
      </c>
    </row>
    <row r="7" spans="1:69" s="10" customFormat="1" ht="18" customHeight="1">
      <c r="A7" s="81">
        <v>3</v>
      </c>
      <c r="B7" s="53" t="s">
        <v>95</v>
      </c>
      <c r="C7" s="43" t="s">
        <v>96</v>
      </c>
      <c r="D7" s="59">
        <v>1</v>
      </c>
      <c r="E7" s="33">
        <v>3</v>
      </c>
      <c r="F7" s="60">
        <v>2</v>
      </c>
      <c r="G7" s="34">
        <f>((F7*100)/E7)/100</f>
        <v>0.6666666666666667</v>
      </c>
      <c r="H7" s="35">
        <v>3</v>
      </c>
      <c r="I7" s="35">
        <v>0</v>
      </c>
      <c r="J7" s="34">
        <f>((I7*100)/H7)/100</f>
        <v>0</v>
      </c>
      <c r="K7" s="129">
        <f>(J7+G7)/2</f>
        <v>0.33333333333333337</v>
      </c>
      <c r="L7" s="148">
        <v>0.45</v>
      </c>
      <c r="M7" s="148">
        <f>K7*0.5</f>
        <v>0.16666666666666669</v>
      </c>
      <c r="N7" s="35">
        <v>1</v>
      </c>
      <c r="O7" s="49">
        <v>0</v>
      </c>
      <c r="P7" s="34">
        <f>((O7*100)/N7)/100</f>
        <v>0</v>
      </c>
      <c r="Q7" s="35">
        <v>4</v>
      </c>
      <c r="R7" s="49">
        <v>0</v>
      </c>
      <c r="S7" s="34">
        <f>((R7*100)/Q7)/100</f>
        <v>0</v>
      </c>
      <c r="T7" s="35">
        <v>1</v>
      </c>
      <c r="U7" s="49">
        <v>1</v>
      </c>
      <c r="V7" s="34">
        <f>((U7*100)/T7)/100</f>
        <v>1</v>
      </c>
      <c r="W7" s="35">
        <v>2</v>
      </c>
      <c r="X7" s="49">
        <v>2</v>
      </c>
      <c r="Y7" s="34">
        <f>((X7*100)/W7)/100</f>
        <v>1</v>
      </c>
      <c r="Z7" s="35">
        <v>1</v>
      </c>
      <c r="AA7" s="49">
        <v>3</v>
      </c>
      <c r="AB7" s="34">
        <f>((AA7*100)/Z7)/100</f>
        <v>3</v>
      </c>
      <c r="AC7" s="35">
        <v>1</v>
      </c>
      <c r="AD7" s="49">
        <v>0</v>
      </c>
      <c r="AE7" s="34">
        <f>((AD7*100)/AC7)/100</f>
        <v>0</v>
      </c>
      <c r="AF7" s="35">
        <v>3</v>
      </c>
      <c r="AG7" s="35">
        <v>0</v>
      </c>
      <c r="AH7" s="34">
        <f>((AG7*100)/AF7)/100</f>
        <v>0</v>
      </c>
      <c r="AI7" s="37">
        <v>2</v>
      </c>
      <c r="AJ7" s="62">
        <v>0</v>
      </c>
      <c r="AK7" s="34">
        <f>((AJ7*100)/AI7)/100</f>
        <v>0</v>
      </c>
      <c r="AL7" s="129">
        <f>(AK7+V7+S7+P7+AH7+Y7)/6</f>
        <v>0.3333333333333333</v>
      </c>
      <c r="AM7" s="148">
        <v>0.2</v>
      </c>
      <c r="AN7" s="148">
        <f>AL7*AM7</f>
        <v>0.06666666666666667</v>
      </c>
      <c r="AO7" s="33">
        <v>1</v>
      </c>
      <c r="AP7" s="33">
        <v>0</v>
      </c>
      <c r="AQ7" s="34">
        <f>((AP7*100)/AO7)/100</f>
        <v>0</v>
      </c>
      <c r="AR7" s="33">
        <v>1</v>
      </c>
      <c r="AS7" s="49">
        <v>1</v>
      </c>
      <c r="AT7" s="34">
        <f>((AS7*100)/AR7)/100</f>
        <v>1</v>
      </c>
      <c r="AU7" s="129">
        <f>(AT7+AQ7)/2</f>
        <v>0.5</v>
      </c>
      <c r="AV7" s="148">
        <v>0.15</v>
      </c>
      <c r="AW7" s="148">
        <f>AU7*AV7</f>
        <v>0.075</v>
      </c>
      <c r="AX7" s="35">
        <v>3</v>
      </c>
      <c r="AY7" s="49">
        <v>3</v>
      </c>
      <c r="AZ7" s="34">
        <f>((AY7*100)/AX7)/100</f>
        <v>1</v>
      </c>
      <c r="BA7" s="35">
        <v>4</v>
      </c>
      <c r="BB7" s="49">
        <v>2</v>
      </c>
      <c r="BC7" s="34">
        <f>((BB7*100)/BA7)/100</f>
        <v>0.5</v>
      </c>
      <c r="BD7" s="33">
        <v>3</v>
      </c>
      <c r="BE7" s="60">
        <v>2</v>
      </c>
      <c r="BF7" s="34">
        <f>((BE7*100)/BD7)/100</f>
        <v>0.6666666666666667</v>
      </c>
      <c r="BG7" s="129">
        <f>(BF7+BC7+AZ7)/3</f>
        <v>0.7222222222222223</v>
      </c>
      <c r="BH7" s="148">
        <v>0.1</v>
      </c>
      <c r="BI7" s="148">
        <f>BG7*BH7</f>
        <v>0.07222222222222223</v>
      </c>
      <c r="BJ7" s="35">
        <v>1</v>
      </c>
      <c r="BK7" s="49">
        <v>0</v>
      </c>
      <c r="BL7" s="34">
        <f>((BK7*100)/BJ7)/100</f>
        <v>0</v>
      </c>
      <c r="BM7" s="129">
        <f>(BL7)/1</f>
        <v>0</v>
      </c>
      <c r="BN7" s="148">
        <v>0.1</v>
      </c>
      <c r="BO7" s="148">
        <f>BM7*BN7</f>
        <v>0</v>
      </c>
      <c r="BP7" s="36">
        <f>(BM7+BG7+AU7+AL7+K7)/5</f>
        <v>0.37777777777777777</v>
      </c>
      <c r="BQ7" s="40">
        <f>(BO7+BI7+AW7+AN7+M7)*2</f>
        <v>0.7611111111111112</v>
      </c>
    </row>
    <row r="8" spans="1:69" s="10" customFormat="1" ht="17.25" customHeight="1">
      <c r="A8" s="81">
        <v>4</v>
      </c>
      <c r="B8" s="41" t="s">
        <v>92</v>
      </c>
      <c r="C8" s="41" t="s">
        <v>93</v>
      </c>
      <c r="D8" s="46">
        <v>1</v>
      </c>
      <c r="E8" s="33">
        <v>3</v>
      </c>
      <c r="F8" s="60">
        <v>0</v>
      </c>
      <c r="G8" s="34">
        <f>((F8*100)/E8)/100</f>
        <v>0</v>
      </c>
      <c r="H8" s="35">
        <v>3</v>
      </c>
      <c r="I8" s="35">
        <v>0</v>
      </c>
      <c r="J8" s="34">
        <f>((I8*100)/H8)/100</f>
        <v>0</v>
      </c>
      <c r="K8" s="129">
        <f>(J8+G8)/2</f>
        <v>0</v>
      </c>
      <c r="L8" s="148">
        <v>0.45</v>
      </c>
      <c r="M8" s="148">
        <f>K8*0.5</f>
        <v>0</v>
      </c>
      <c r="N8" s="35">
        <v>1</v>
      </c>
      <c r="O8" s="49">
        <v>0</v>
      </c>
      <c r="P8" s="34">
        <f>((O8*100)/N8)/100</f>
        <v>0</v>
      </c>
      <c r="Q8" s="35">
        <v>4</v>
      </c>
      <c r="R8" s="49">
        <v>0</v>
      </c>
      <c r="S8" s="34">
        <f>((R8*100)/Q8)/100</f>
        <v>0</v>
      </c>
      <c r="T8" s="35">
        <v>1</v>
      </c>
      <c r="U8" s="49">
        <v>0</v>
      </c>
      <c r="V8" s="34">
        <f>((U8*100)/T8)/100</f>
        <v>0</v>
      </c>
      <c r="W8" s="35">
        <v>2</v>
      </c>
      <c r="X8" s="49">
        <v>0</v>
      </c>
      <c r="Y8" s="34">
        <f>((X8*100)/W8)/100</f>
        <v>0</v>
      </c>
      <c r="Z8" s="35">
        <v>1</v>
      </c>
      <c r="AA8" s="49">
        <v>0</v>
      </c>
      <c r="AB8" s="34">
        <f>((AA8*100)/Z8)/100</f>
        <v>0</v>
      </c>
      <c r="AC8" s="35">
        <v>1</v>
      </c>
      <c r="AD8" s="49">
        <v>0</v>
      </c>
      <c r="AE8" s="34">
        <f>((AD8*100)/AC8)/100</f>
        <v>0</v>
      </c>
      <c r="AF8" s="35">
        <v>3</v>
      </c>
      <c r="AG8" s="35">
        <v>0</v>
      </c>
      <c r="AH8" s="34">
        <f>((AG8*100)/AF8)/100</f>
        <v>0</v>
      </c>
      <c r="AI8" s="37">
        <v>2</v>
      </c>
      <c r="AJ8" s="62">
        <v>0</v>
      </c>
      <c r="AK8" s="34">
        <f>((AJ8*100)/AI8)/100</f>
        <v>0</v>
      </c>
      <c r="AL8" s="129">
        <f>(AK8+V8+S8+P8+AH8+Y8)/6</f>
        <v>0</v>
      </c>
      <c r="AM8" s="148">
        <v>0.2</v>
      </c>
      <c r="AN8" s="148">
        <f>AL8*AM8</f>
        <v>0</v>
      </c>
      <c r="AO8" s="33">
        <v>1</v>
      </c>
      <c r="AP8" s="33">
        <v>0</v>
      </c>
      <c r="AQ8" s="34">
        <f>((AP8*100)/AO8)/100</f>
        <v>0</v>
      </c>
      <c r="AR8" s="33">
        <v>1</v>
      </c>
      <c r="AS8" s="49">
        <v>0</v>
      </c>
      <c r="AT8" s="34">
        <f>((AS8*100)/AR8)/100</f>
        <v>0</v>
      </c>
      <c r="AU8" s="129">
        <f>(AT8+AQ8)/2</f>
        <v>0</v>
      </c>
      <c r="AV8" s="148">
        <v>0.15</v>
      </c>
      <c r="AW8" s="148">
        <f>AU8*AV8</f>
        <v>0</v>
      </c>
      <c r="AX8" s="35">
        <v>3</v>
      </c>
      <c r="AY8" s="49">
        <v>0</v>
      </c>
      <c r="AZ8" s="34">
        <f>((AY8*100)/AX8)/100</f>
        <v>0</v>
      </c>
      <c r="BA8" s="35">
        <v>4</v>
      </c>
      <c r="BB8" s="49">
        <v>0</v>
      </c>
      <c r="BC8" s="34">
        <f>((BB8*100)/BA8)/100</f>
        <v>0</v>
      </c>
      <c r="BD8" s="33">
        <v>3</v>
      </c>
      <c r="BE8" s="60">
        <v>2</v>
      </c>
      <c r="BF8" s="34">
        <f>((BE8*100)/BD8)/100</f>
        <v>0.6666666666666667</v>
      </c>
      <c r="BG8" s="129">
        <f>(BF8+BC8+AZ8)/3</f>
        <v>0.22222222222222224</v>
      </c>
      <c r="BH8" s="148">
        <v>0.1</v>
      </c>
      <c r="BI8" s="148">
        <f>BG8*BH8</f>
        <v>0.022222222222222227</v>
      </c>
      <c r="BJ8" s="35">
        <v>1</v>
      </c>
      <c r="BK8" s="49">
        <v>0</v>
      </c>
      <c r="BL8" s="34">
        <f>((BK8*100)/BJ8)/100</f>
        <v>0</v>
      </c>
      <c r="BM8" s="129">
        <f>(BL8)/1</f>
        <v>0</v>
      </c>
      <c r="BN8" s="148">
        <v>0.1</v>
      </c>
      <c r="BO8" s="148">
        <f>BM8*BN8</f>
        <v>0</v>
      </c>
      <c r="BP8" s="36">
        <f>(BM8+BG8+AU8+AL8+K8)/5</f>
        <v>0.044444444444444446</v>
      </c>
      <c r="BQ8" s="40">
        <f>(BO8+BI8+AW8+AN8+M8)*2</f>
        <v>0.04444444444444445</v>
      </c>
    </row>
    <row r="9" spans="1:69" s="10" customFormat="1" ht="15.75">
      <c r="A9" s="27">
        <v>5</v>
      </c>
      <c r="B9" s="41" t="s">
        <v>91</v>
      </c>
      <c r="C9" s="41" t="s">
        <v>85</v>
      </c>
      <c r="D9" s="46">
        <v>0.5</v>
      </c>
      <c r="E9" s="33">
        <v>3</v>
      </c>
      <c r="F9" s="60">
        <v>0</v>
      </c>
      <c r="G9" s="34">
        <f>((F9*100)/E9)/100</f>
        <v>0</v>
      </c>
      <c r="H9" s="35">
        <v>3</v>
      </c>
      <c r="I9" s="35">
        <v>0</v>
      </c>
      <c r="J9" s="34">
        <f>((I9*100)/H9)/100</f>
        <v>0</v>
      </c>
      <c r="K9" s="129">
        <f>(J9+G9)/2</f>
        <v>0</v>
      </c>
      <c r="L9" s="148">
        <v>0.45</v>
      </c>
      <c r="M9" s="148">
        <f>K9*0.5</f>
        <v>0</v>
      </c>
      <c r="N9" s="35">
        <v>1</v>
      </c>
      <c r="O9" s="49">
        <v>0</v>
      </c>
      <c r="P9" s="34">
        <f>((O9*100)/N9)/100</f>
        <v>0</v>
      </c>
      <c r="Q9" s="35">
        <v>4</v>
      </c>
      <c r="R9" s="49">
        <v>0</v>
      </c>
      <c r="S9" s="34">
        <f>((R9*100)/Q9)/100</f>
        <v>0</v>
      </c>
      <c r="T9" s="35">
        <v>1</v>
      </c>
      <c r="U9" s="49">
        <v>0</v>
      </c>
      <c r="V9" s="34">
        <f>((U9*100)/T9)/100</f>
        <v>0</v>
      </c>
      <c r="W9" s="35">
        <v>2</v>
      </c>
      <c r="X9" s="49">
        <v>0</v>
      </c>
      <c r="Y9" s="34">
        <f>((X9*100)/W9)/100</f>
        <v>0</v>
      </c>
      <c r="Z9" s="35">
        <v>1</v>
      </c>
      <c r="AA9" s="49">
        <v>0</v>
      </c>
      <c r="AB9" s="34">
        <f>((AA9*100)/Z9)/100</f>
        <v>0</v>
      </c>
      <c r="AC9" s="35">
        <v>1</v>
      </c>
      <c r="AD9" s="49">
        <v>0</v>
      </c>
      <c r="AE9" s="34">
        <f>((AD9*100)/AC9)/100</f>
        <v>0</v>
      </c>
      <c r="AF9" s="35">
        <v>3</v>
      </c>
      <c r="AG9" s="35">
        <v>0</v>
      </c>
      <c r="AH9" s="34">
        <f>((AG9*100)/AF9)/100</f>
        <v>0</v>
      </c>
      <c r="AI9" s="37">
        <v>2</v>
      </c>
      <c r="AJ9" s="62">
        <v>0</v>
      </c>
      <c r="AK9" s="34">
        <f>((AJ9*100)/AI9)/100</f>
        <v>0</v>
      </c>
      <c r="AL9" s="129">
        <f>(AK9+V9+S9+P9+AH9+Y9)/6</f>
        <v>0</v>
      </c>
      <c r="AM9" s="148">
        <v>0.2</v>
      </c>
      <c r="AN9" s="148">
        <f>AL9*AM9</f>
        <v>0</v>
      </c>
      <c r="AO9" s="33">
        <v>1</v>
      </c>
      <c r="AP9" s="33">
        <v>0</v>
      </c>
      <c r="AQ9" s="34">
        <f>((AP9*100)/AO9)/100</f>
        <v>0</v>
      </c>
      <c r="AR9" s="33">
        <v>1</v>
      </c>
      <c r="AS9" s="54">
        <v>0</v>
      </c>
      <c r="AT9" s="34">
        <f>((AS9*100)/AR9)/100</f>
        <v>0</v>
      </c>
      <c r="AU9" s="129">
        <f>(AT9+AQ9)/2</f>
        <v>0</v>
      </c>
      <c r="AV9" s="148">
        <v>0.15</v>
      </c>
      <c r="AW9" s="148">
        <f>AU9*AV9</f>
        <v>0</v>
      </c>
      <c r="AX9" s="35">
        <v>3</v>
      </c>
      <c r="AY9" s="49">
        <v>0</v>
      </c>
      <c r="AZ9" s="34">
        <f>((AY9*100)/AX9)/100</f>
        <v>0</v>
      </c>
      <c r="BA9" s="35">
        <v>4</v>
      </c>
      <c r="BB9" s="49">
        <v>0</v>
      </c>
      <c r="BC9" s="34">
        <f>((BB9*100)/BA9)/100</f>
        <v>0</v>
      </c>
      <c r="BD9" s="33">
        <v>3</v>
      </c>
      <c r="BE9" s="60">
        <v>0</v>
      </c>
      <c r="BF9" s="34">
        <f>((BE9*100)/BD9)/100</f>
        <v>0</v>
      </c>
      <c r="BG9" s="129">
        <f>(BF9+BC9+AZ9)/3</f>
        <v>0</v>
      </c>
      <c r="BH9" s="148">
        <v>0.1</v>
      </c>
      <c r="BI9" s="148">
        <f>BG9*BH9</f>
        <v>0</v>
      </c>
      <c r="BJ9" s="35">
        <v>1</v>
      </c>
      <c r="BK9" s="49">
        <v>0</v>
      </c>
      <c r="BL9" s="34">
        <f>((BK9*100)/BJ9)/100</f>
        <v>0</v>
      </c>
      <c r="BM9" s="129">
        <f>(BL9)/1</f>
        <v>0</v>
      </c>
      <c r="BN9" s="148">
        <v>0.1</v>
      </c>
      <c r="BO9" s="148">
        <f>BM9*BN9</f>
        <v>0</v>
      </c>
      <c r="BP9" s="36">
        <f>(BM9+BG9+AU9+AL9+K9)/5</f>
        <v>0</v>
      </c>
      <c r="BQ9" s="40">
        <f>(BO9+BI9+AW9+AN9+M9)*2</f>
        <v>0</v>
      </c>
    </row>
    <row r="10" spans="1:69" s="10" customFormat="1" ht="15.75">
      <c r="A10" s="27">
        <v>6</v>
      </c>
      <c r="B10" s="41" t="s">
        <v>94</v>
      </c>
      <c r="C10" s="41" t="s">
        <v>85</v>
      </c>
      <c r="D10" s="46">
        <v>1</v>
      </c>
      <c r="E10" s="33">
        <v>3</v>
      </c>
      <c r="F10" s="60">
        <v>0</v>
      </c>
      <c r="G10" s="34">
        <f>((F10*100)/E10)/100</f>
        <v>0</v>
      </c>
      <c r="H10" s="35">
        <v>3</v>
      </c>
      <c r="I10" s="35">
        <v>0</v>
      </c>
      <c r="J10" s="34">
        <f>((I10*100)/H10)/100</f>
        <v>0</v>
      </c>
      <c r="K10" s="129">
        <f>(J10+G10)/2</f>
        <v>0</v>
      </c>
      <c r="L10" s="148">
        <v>0.45</v>
      </c>
      <c r="M10" s="148">
        <f>K10*0.5</f>
        <v>0</v>
      </c>
      <c r="N10" s="35">
        <v>1</v>
      </c>
      <c r="O10" s="49">
        <v>0</v>
      </c>
      <c r="P10" s="34">
        <f>((O10*100)/N10)/100</f>
        <v>0</v>
      </c>
      <c r="Q10" s="35">
        <v>4</v>
      </c>
      <c r="R10" s="49">
        <v>0</v>
      </c>
      <c r="S10" s="34">
        <f>((R10*100)/Q10)/100</f>
        <v>0</v>
      </c>
      <c r="T10" s="35">
        <v>1</v>
      </c>
      <c r="U10" s="49">
        <v>0</v>
      </c>
      <c r="V10" s="34">
        <f>((U10*100)/T10)/100</f>
        <v>0</v>
      </c>
      <c r="W10" s="35">
        <v>2</v>
      </c>
      <c r="X10" s="49">
        <v>0</v>
      </c>
      <c r="Y10" s="34">
        <f>((X10*100)/W10)/100</f>
        <v>0</v>
      </c>
      <c r="Z10" s="35">
        <v>1</v>
      </c>
      <c r="AA10" s="49">
        <v>0</v>
      </c>
      <c r="AB10" s="34">
        <f>((AA10*100)/Z10)/100</f>
        <v>0</v>
      </c>
      <c r="AC10" s="35">
        <v>1</v>
      </c>
      <c r="AD10" s="49">
        <v>0</v>
      </c>
      <c r="AE10" s="34">
        <f>((AD10*100)/AC10)/100</f>
        <v>0</v>
      </c>
      <c r="AF10" s="35">
        <v>3</v>
      </c>
      <c r="AG10" s="35">
        <v>0</v>
      </c>
      <c r="AH10" s="34">
        <f>((AG10*100)/AF10)/100</f>
        <v>0</v>
      </c>
      <c r="AI10" s="37">
        <v>2</v>
      </c>
      <c r="AJ10" s="62">
        <v>0</v>
      </c>
      <c r="AK10" s="34">
        <f>((AJ10*100)/AI10)/100</f>
        <v>0</v>
      </c>
      <c r="AL10" s="129">
        <f>(AK10+V10+S10+P10+AH10+Y10)/6</f>
        <v>0</v>
      </c>
      <c r="AM10" s="148">
        <v>0.2</v>
      </c>
      <c r="AN10" s="148">
        <f>AL10*AM10</f>
        <v>0</v>
      </c>
      <c r="AO10" s="33">
        <v>1</v>
      </c>
      <c r="AP10" s="33">
        <v>0</v>
      </c>
      <c r="AQ10" s="34">
        <f>((AP10*100)/AO10)/100</f>
        <v>0</v>
      </c>
      <c r="AR10" s="33">
        <v>1</v>
      </c>
      <c r="AS10" s="74">
        <v>0</v>
      </c>
      <c r="AT10" s="34">
        <f>((AS10*100)/AR10)/100</f>
        <v>0</v>
      </c>
      <c r="AU10" s="129">
        <f>(AT10+AQ10)/2</f>
        <v>0</v>
      </c>
      <c r="AV10" s="148">
        <v>0.15</v>
      </c>
      <c r="AW10" s="148">
        <f>AU10*AV10</f>
        <v>0</v>
      </c>
      <c r="AX10" s="35">
        <v>3</v>
      </c>
      <c r="AY10" s="49">
        <v>0</v>
      </c>
      <c r="AZ10" s="34">
        <f>((AY10*100)/AX10)/100</f>
        <v>0</v>
      </c>
      <c r="BA10" s="35">
        <v>4</v>
      </c>
      <c r="BB10" s="49">
        <v>0</v>
      </c>
      <c r="BC10" s="34">
        <f>((BB10*100)/BA10)/100</f>
        <v>0</v>
      </c>
      <c r="BD10" s="33">
        <v>3</v>
      </c>
      <c r="BE10" s="60">
        <v>0</v>
      </c>
      <c r="BF10" s="34">
        <f>((BE10*100)/BD10)/100</f>
        <v>0</v>
      </c>
      <c r="BG10" s="129">
        <f>(BF10+BC10+AZ10)/3</f>
        <v>0</v>
      </c>
      <c r="BH10" s="148">
        <v>0.1</v>
      </c>
      <c r="BI10" s="148">
        <f>BG10*BH10</f>
        <v>0</v>
      </c>
      <c r="BJ10" s="35">
        <v>1</v>
      </c>
      <c r="BK10" s="49">
        <v>0</v>
      </c>
      <c r="BL10" s="34">
        <f>((BK10*100)/BJ10)/100</f>
        <v>0</v>
      </c>
      <c r="BM10" s="129">
        <f>(BL10)/1</f>
        <v>0</v>
      </c>
      <c r="BN10" s="148">
        <v>0.1</v>
      </c>
      <c r="BO10" s="148">
        <f>BM10*BN10</f>
        <v>0</v>
      </c>
      <c r="BP10" s="36">
        <f>(BM10+BG10+AU10+AL10+K10)/5</f>
        <v>0</v>
      </c>
      <c r="BQ10" s="40">
        <f>(BO10+BI10+AW10+AN10+M10)*2</f>
        <v>0</v>
      </c>
    </row>
    <row r="11" spans="13:67" s="10" customFormat="1" ht="15.75">
      <c r="M11" s="38"/>
      <c r="AN11" s="38"/>
      <c r="AW11" s="38"/>
      <c r="AZ11" s="38"/>
      <c r="BC11" s="38"/>
      <c r="BI11" s="38"/>
      <c r="BO11" s="38"/>
    </row>
    <row r="12" spans="13:69" ht="15.75">
      <c r="M12" s="7">
        <f>AVERAGE(M5:M11)</f>
        <v>0.05555555555555556</v>
      </c>
      <c r="AN12" s="7">
        <f>AVERAGE(AN5:AN11)</f>
        <v>0.07361111111111111</v>
      </c>
      <c r="AW12" s="7">
        <f>AVERAGE(AW5:AW11)</f>
        <v>0.09999999999999998</v>
      </c>
      <c r="BI12" s="7">
        <f>AVERAGE(BI5:BI11)</f>
        <v>0.04583333333333334</v>
      </c>
      <c r="BO12" s="7">
        <f>AVERAGE(BO5:BO11)</f>
        <v>0</v>
      </c>
      <c r="BQ12" s="69">
        <f>AVERAGE(BQ5:BQ11)</f>
        <v>0.5499999999999999</v>
      </c>
    </row>
  </sheetData>
  <sheetProtection/>
  <mergeCells count="33">
    <mergeCell ref="N3:P3"/>
    <mergeCell ref="Q3:S3"/>
    <mergeCell ref="T3:V3"/>
    <mergeCell ref="AI3:AK3"/>
    <mergeCell ref="AF3:AH3"/>
    <mergeCell ref="Z3:AB3"/>
    <mergeCell ref="AC3:AE3"/>
    <mergeCell ref="AO2:AT2"/>
    <mergeCell ref="BJ3:BL3"/>
    <mergeCell ref="AO3:AQ3"/>
    <mergeCell ref="E3:G3"/>
    <mergeCell ref="H3:J3"/>
    <mergeCell ref="E2:J2"/>
    <mergeCell ref="N2:AK2"/>
    <mergeCell ref="AL2:AN3"/>
    <mergeCell ref="AR3:AT3"/>
    <mergeCell ref="W3:Y3"/>
    <mergeCell ref="BQ1:BQ3"/>
    <mergeCell ref="K2:M3"/>
    <mergeCell ref="A1:BO1"/>
    <mergeCell ref="BM2:BO3"/>
    <mergeCell ref="A2:A4"/>
    <mergeCell ref="B2:B4"/>
    <mergeCell ref="D2:D4"/>
    <mergeCell ref="C2:C4"/>
    <mergeCell ref="BP1:BP3"/>
    <mergeCell ref="AU2:AW3"/>
    <mergeCell ref="BJ2:BL2"/>
    <mergeCell ref="BD3:BF3"/>
    <mergeCell ref="AX3:AZ3"/>
    <mergeCell ref="BA3:BC3"/>
    <mergeCell ref="BG2:BI3"/>
    <mergeCell ref="AX2:BF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29">
      <selection activeCell="B39" sqref="B39"/>
    </sheetView>
  </sheetViews>
  <sheetFormatPr defaultColWidth="9.140625" defaultRowHeight="15"/>
  <cols>
    <col min="1" max="1" width="36.00390625" style="0" customWidth="1"/>
    <col min="2" max="2" width="16.421875" style="0" customWidth="1"/>
  </cols>
  <sheetData>
    <row r="1" spans="1:3" ht="21">
      <c r="A1" s="77">
        <f>(Преподаватели!BB17+Доценты!BT23+Профессор!BQ12)/3</f>
        <v>0.470131874298541</v>
      </c>
      <c r="B1" s="78" t="s">
        <v>106</v>
      </c>
      <c r="C1" s="78"/>
    </row>
    <row r="3" ht="15">
      <c r="B3" t="s">
        <v>103</v>
      </c>
    </row>
    <row r="4" spans="1:2" ht="15">
      <c r="A4" s="76" t="s">
        <v>98</v>
      </c>
      <c r="B4" s="71">
        <v>0</v>
      </c>
    </row>
    <row r="5" spans="1:6" ht="15">
      <c r="A5" s="76" t="s">
        <v>99</v>
      </c>
      <c r="B5" s="71">
        <v>0.09</v>
      </c>
      <c r="C5" s="76"/>
      <c r="D5" s="71"/>
      <c r="E5" s="71"/>
      <c r="F5" s="71"/>
    </row>
    <row r="6" spans="1:6" ht="15">
      <c r="A6" s="76" t="s">
        <v>101</v>
      </c>
      <c r="B6" s="71">
        <v>0.08</v>
      </c>
      <c r="C6" s="76"/>
      <c r="D6" s="71"/>
      <c r="E6" s="71"/>
      <c r="F6" s="71"/>
    </row>
    <row r="7" spans="1:6" ht="15">
      <c r="A7" s="76" t="s">
        <v>102</v>
      </c>
      <c r="B7" s="71">
        <v>0.06</v>
      </c>
      <c r="C7" s="76"/>
      <c r="D7" s="71"/>
      <c r="E7" s="71"/>
      <c r="F7" s="71"/>
    </row>
    <row r="8" spans="3:6" ht="15">
      <c r="C8" s="76"/>
      <c r="D8" s="71"/>
      <c r="E8" s="71"/>
      <c r="F8" s="71"/>
    </row>
    <row r="9" ht="15">
      <c r="B9" t="s">
        <v>104</v>
      </c>
    </row>
    <row r="10" spans="1:2" ht="15">
      <c r="A10" s="76" t="s">
        <v>98</v>
      </c>
      <c r="B10" s="71">
        <v>0.06</v>
      </c>
    </row>
    <row r="11" spans="1:2" ht="15">
      <c r="A11" s="76" t="s">
        <v>99</v>
      </c>
      <c r="B11" s="71">
        <v>0.12</v>
      </c>
    </row>
    <row r="12" spans="1:2" ht="15">
      <c r="A12" s="76" t="s">
        <v>100</v>
      </c>
      <c r="B12" s="71">
        <v>0</v>
      </c>
    </row>
    <row r="13" spans="1:2" ht="15">
      <c r="A13" s="76" t="s">
        <v>101</v>
      </c>
      <c r="B13" s="71">
        <v>0.08</v>
      </c>
    </row>
    <row r="14" spans="1:2" ht="15">
      <c r="A14" s="76" t="s">
        <v>102</v>
      </c>
      <c r="B14" s="71">
        <v>0.05</v>
      </c>
    </row>
    <row r="16" ht="15">
      <c r="B16" t="s">
        <v>105</v>
      </c>
    </row>
    <row r="17" spans="1:2" ht="15">
      <c r="A17" s="76" t="s">
        <v>98</v>
      </c>
      <c r="B17" s="71">
        <v>0.03</v>
      </c>
    </row>
    <row r="18" spans="1:2" ht="15">
      <c r="A18" s="76" t="s">
        <v>99</v>
      </c>
      <c r="B18" s="71">
        <v>0.23</v>
      </c>
    </row>
    <row r="19" spans="1:2" ht="15">
      <c r="A19" s="76" t="s">
        <v>100</v>
      </c>
      <c r="B19" s="71">
        <v>0.06</v>
      </c>
    </row>
    <row r="20" spans="1:2" ht="15">
      <c r="A20" s="76" t="s">
        <v>101</v>
      </c>
      <c r="B20" s="71">
        <v>0.05</v>
      </c>
    </row>
    <row r="21" spans="1:2" ht="15">
      <c r="A21" s="76" t="s">
        <v>102</v>
      </c>
      <c r="B21" s="71">
        <v>0.12</v>
      </c>
    </row>
    <row r="30" spans="1:3" ht="15">
      <c r="A30" t="s">
        <v>109</v>
      </c>
      <c r="B30" s="71">
        <f>(Преподаватели!M17+Доценты!M23+Профессор!M12)/3</f>
        <v>0.01851851851851852</v>
      </c>
      <c r="C30" s="71">
        <v>1</v>
      </c>
    </row>
    <row r="31" spans="1:3" ht="15">
      <c r="A31" t="s">
        <v>110</v>
      </c>
      <c r="B31" s="71">
        <f>(Преподаватели!AE17+Доценты!AN23+Профессор!AN12)/3</f>
        <v>0.051339786756453426</v>
      </c>
      <c r="C31" s="71">
        <v>1</v>
      </c>
    </row>
    <row r="32" spans="1:3" ht="15">
      <c r="A32" t="s">
        <v>111</v>
      </c>
      <c r="B32" s="71">
        <f>(Доценты!AW23+Профессор!AW12)/2</f>
        <v>0.13541666666666666</v>
      </c>
      <c r="C32" s="71">
        <v>1</v>
      </c>
    </row>
    <row r="33" spans="1:3" ht="15">
      <c r="A33" t="s">
        <v>112</v>
      </c>
      <c r="B33" s="71">
        <f>(Преподаватели!AQ17+Доценты!BI23+Профессор!BI12)/3</f>
        <v>0.05460157126823795</v>
      </c>
      <c r="C33" s="71">
        <v>1</v>
      </c>
    </row>
    <row r="34" spans="1:3" ht="15">
      <c r="A34" t="s">
        <v>113</v>
      </c>
      <c r="B34" s="71">
        <f>(Преподаватели!AZ17+Доценты!BR23+Профессор!BO12)/3</f>
        <v>0.02032828282828283</v>
      </c>
      <c r="C34" s="71">
        <v>1</v>
      </c>
    </row>
    <row r="35" ht="15">
      <c r="B35" s="71"/>
    </row>
    <row r="36" spans="1:2" ht="15">
      <c r="A36" s="76" t="s">
        <v>107</v>
      </c>
      <c r="B36" s="79">
        <f>(Преподаватели!BB17+Доценты!BT23+Профессор!BQ12)/3</f>
        <v>0.470131874298541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2013-11-25T08:24:29Z</dcterms:modified>
  <cp:category/>
  <cp:version/>
  <cp:contentType/>
  <cp:contentStatus/>
</cp:coreProperties>
</file>