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15120" windowHeight="7890" activeTab="3"/>
  </bookViews>
  <sheets>
    <sheet name="Преподаватели" sheetId="1" r:id="rId1"/>
    <sheet name="Доценты" sheetId="2" r:id="rId2"/>
    <sheet name="Профессор" sheetId="3" r:id="rId3"/>
    <sheet name="Паучки УД Наук о жизни" sheetId="4" r:id="rId4"/>
  </sheets>
  <definedNames>
    <definedName name="_xlnm._FilterDatabase" localSheetId="1" hidden="1">Доценты!$BK$1:$BK$10</definedName>
  </definedNames>
  <calcPr calcId="125725"/>
</workbook>
</file>

<file path=xl/calcChain.xml><?xml version="1.0" encoding="utf-8"?>
<calcChain xmlns="http://schemas.openxmlformats.org/spreadsheetml/2006/main">
  <c r="B4" i="4"/>
  <c r="B3"/>
  <c r="B2"/>
  <c r="B1"/>
  <c r="BD12" i="3"/>
  <c r="BC12"/>
  <c r="AW12"/>
  <c r="AX12" s="1"/>
  <c r="AZ12" s="1"/>
  <c r="AT12"/>
  <c r="AQ12"/>
  <c r="AK12"/>
  <c r="AH12"/>
  <c r="AE12"/>
  <c r="AB12"/>
  <c r="Y12"/>
  <c r="V12"/>
  <c r="AL12" s="1"/>
  <c r="AN12" s="1"/>
  <c r="S12"/>
  <c r="P12"/>
  <c r="J12"/>
  <c r="G12"/>
  <c r="K12" s="1"/>
  <c r="M12" s="1"/>
  <c r="BD11"/>
  <c r="BC11"/>
  <c r="AW11"/>
  <c r="AX11" s="1"/>
  <c r="AZ11" s="1"/>
  <c r="AT11"/>
  <c r="AQ11"/>
  <c r="AK11"/>
  <c r="AH11"/>
  <c r="AE11"/>
  <c r="AB11"/>
  <c r="Y11"/>
  <c r="V11"/>
  <c r="AL11" s="1"/>
  <c r="AN11" s="1"/>
  <c r="S11"/>
  <c r="P11"/>
  <c r="J11"/>
  <c r="G11"/>
  <c r="K11" s="1"/>
  <c r="M11" s="1"/>
  <c r="BD10"/>
  <c r="BC10"/>
  <c r="AW10"/>
  <c r="AX10" s="1"/>
  <c r="AZ10" s="1"/>
  <c r="AT10"/>
  <c r="AQ10"/>
  <c r="AK10"/>
  <c r="AH10"/>
  <c r="AE10"/>
  <c r="AB10"/>
  <c r="Y10"/>
  <c r="V10"/>
  <c r="AL10" s="1"/>
  <c r="AN10" s="1"/>
  <c r="S10"/>
  <c r="P10"/>
  <c r="J10"/>
  <c r="G10"/>
  <c r="K10" s="1"/>
  <c r="M10" s="1"/>
  <c r="BD9"/>
  <c r="BC9"/>
  <c r="AW9"/>
  <c r="AX9" s="1"/>
  <c r="AZ9" s="1"/>
  <c r="AT9"/>
  <c r="AQ9"/>
  <c r="AK9"/>
  <c r="AH9"/>
  <c r="AE9"/>
  <c r="AB9"/>
  <c r="Y9"/>
  <c r="V9"/>
  <c r="AL9" s="1"/>
  <c r="AN9" s="1"/>
  <c r="S9"/>
  <c r="P9"/>
  <c r="J9"/>
  <c r="G9"/>
  <c r="K9" s="1"/>
  <c r="M9" s="1"/>
  <c r="BD8"/>
  <c r="BC8"/>
  <c r="AW8"/>
  <c r="AX8" s="1"/>
  <c r="AZ8" s="1"/>
  <c r="AT8"/>
  <c r="AQ8"/>
  <c r="AK8"/>
  <c r="AH8"/>
  <c r="AE8"/>
  <c r="AB8"/>
  <c r="Y8"/>
  <c r="V8"/>
  <c r="AL8" s="1"/>
  <c r="AN8" s="1"/>
  <c r="S8"/>
  <c r="P8"/>
  <c r="J8"/>
  <c r="G8"/>
  <c r="K8" s="1"/>
  <c r="M8" s="1"/>
  <c r="BD7"/>
  <c r="BC7"/>
  <c r="AW7"/>
  <c r="AX7" s="1"/>
  <c r="AZ7" s="1"/>
  <c r="AT7"/>
  <c r="AQ7"/>
  <c r="AK7"/>
  <c r="AH7"/>
  <c r="AE7"/>
  <c r="AB7"/>
  <c r="Y7"/>
  <c r="V7"/>
  <c r="AL7" s="1"/>
  <c r="AN7" s="1"/>
  <c r="S7"/>
  <c r="P7"/>
  <c r="J7"/>
  <c r="G7"/>
  <c r="K7" s="1"/>
  <c r="M7" s="1"/>
  <c r="BD6"/>
  <c r="BC6"/>
  <c r="AW6"/>
  <c r="AX6" s="1"/>
  <c r="AZ6" s="1"/>
  <c r="AT6"/>
  <c r="AQ6"/>
  <c r="AK6"/>
  <c r="AH6"/>
  <c r="AE6"/>
  <c r="AB6"/>
  <c r="Y6"/>
  <c r="V6"/>
  <c r="AL6" s="1"/>
  <c r="AN6" s="1"/>
  <c r="S6"/>
  <c r="P6"/>
  <c r="J6"/>
  <c r="G6"/>
  <c r="K6" s="1"/>
  <c r="M6" s="1"/>
  <c r="BD5"/>
  <c r="BC5"/>
  <c r="AW5"/>
  <c r="AX5" s="1"/>
  <c r="AZ5" s="1"/>
  <c r="AT5"/>
  <c r="AQ5"/>
  <c r="AK5"/>
  <c r="AH5"/>
  <c r="AE5"/>
  <c r="AB5"/>
  <c r="Y5"/>
  <c r="V5"/>
  <c r="AL5" s="1"/>
  <c r="AN5" s="1"/>
  <c r="S5"/>
  <c r="P5"/>
  <c r="J5"/>
  <c r="G5"/>
  <c r="K5" s="1"/>
  <c r="M5" s="1"/>
  <c r="BF54" i="2"/>
  <c r="BC54"/>
  <c r="BG54" s="1"/>
  <c r="AW54"/>
  <c r="AT54"/>
  <c r="AX54" s="1"/>
  <c r="AZ54" s="1"/>
  <c r="AQ54"/>
  <c r="AK54"/>
  <c r="AL54" s="1"/>
  <c r="AN54" s="1"/>
  <c r="AH54"/>
  <c r="AE54"/>
  <c r="AB54"/>
  <c r="Y54"/>
  <c r="V54"/>
  <c r="S54"/>
  <c r="P54"/>
  <c r="J54"/>
  <c r="K54" s="1"/>
  <c r="M54" s="1"/>
  <c r="G54"/>
  <c r="BF53"/>
  <c r="BG53" s="1"/>
  <c r="BC53"/>
  <c r="AW53"/>
  <c r="AX53" s="1"/>
  <c r="AZ53" s="1"/>
  <c r="AT53"/>
  <c r="AQ53"/>
  <c r="AK53"/>
  <c r="AH53"/>
  <c r="AE53"/>
  <c r="AB53"/>
  <c r="Y53"/>
  <c r="V53"/>
  <c r="AL53" s="1"/>
  <c r="AN53" s="1"/>
  <c r="S53"/>
  <c r="P53"/>
  <c r="J53"/>
  <c r="G53"/>
  <c r="K53" s="1"/>
  <c r="M53" s="1"/>
  <c r="BF52"/>
  <c r="BC52"/>
  <c r="BG52" s="1"/>
  <c r="AW52"/>
  <c r="AT52"/>
  <c r="AX52" s="1"/>
  <c r="AZ52" s="1"/>
  <c r="AQ52"/>
  <c r="AK52"/>
  <c r="AL52" s="1"/>
  <c r="AN52" s="1"/>
  <c r="AH52"/>
  <c r="AE52"/>
  <c r="AB52"/>
  <c r="Y52"/>
  <c r="V52"/>
  <c r="S52"/>
  <c r="P52"/>
  <c r="J52"/>
  <c r="K52" s="1"/>
  <c r="M52" s="1"/>
  <c r="G52"/>
  <c r="BF51"/>
  <c r="BG51" s="1"/>
  <c r="BC51"/>
  <c r="AW51"/>
  <c r="AX51" s="1"/>
  <c r="AZ51" s="1"/>
  <c r="AT51"/>
  <c r="AQ51"/>
  <c r="AK51"/>
  <c r="AH51"/>
  <c r="AE51"/>
  <c r="AB51"/>
  <c r="Y51"/>
  <c r="V51"/>
  <c r="AL51" s="1"/>
  <c r="AN51" s="1"/>
  <c r="S51"/>
  <c r="P51"/>
  <c r="J51"/>
  <c r="G51"/>
  <c r="K51" s="1"/>
  <c r="M51" s="1"/>
  <c r="BF50"/>
  <c r="BC50"/>
  <c r="BG50" s="1"/>
  <c r="AW50"/>
  <c r="AT50"/>
  <c r="AX50" s="1"/>
  <c r="AZ50" s="1"/>
  <c r="AQ50"/>
  <c r="AK50"/>
  <c r="AL50" s="1"/>
  <c r="AN50" s="1"/>
  <c r="AH50"/>
  <c r="AE50"/>
  <c r="AB50"/>
  <c r="Y50"/>
  <c r="V50"/>
  <c r="S50"/>
  <c r="P50"/>
  <c r="J50"/>
  <c r="K50" s="1"/>
  <c r="M50" s="1"/>
  <c r="G50"/>
  <c r="BF49"/>
  <c r="BG49" s="1"/>
  <c r="BC49"/>
  <c r="AW49"/>
  <c r="AX49" s="1"/>
  <c r="AZ49" s="1"/>
  <c r="AT49"/>
  <c r="AQ49"/>
  <c r="AK49"/>
  <c r="AH49"/>
  <c r="AE49"/>
  <c r="AB49"/>
  <c r="Y49"/>
  <c r="V49"/>
  <c r="AL49" s="1"/>
  <c r="AN49" s="1"/>
  <c r="S49"/>
  <c r="P49"/>
  <c r="J49"/>
  <c r="G49"/>
  <c r="K49" s="1"/>
  <c r="M49" s="1"/>
  <c r="BF48"/>
  <c r="BC48"/>
  <c r="BG48" s="1"/>
  <c r="AW48"/>
  <c r="AT48"/>
  <c r="AX48" s="1"/>
  <c r="AZ48" s="1"/>
  <c r="AQ48"/>
  <c r="AK48"/>
  <c r="AL48" s="1"/>
  <c r="AN48" s="1"/>
  <c r="AH48"/>
  <c r="AE48"/>
  <c r="AB48"/>
  <c r="Y48"/>
  <c r="V48"/>
  <c r="S48"/>
  <c r="P48"/>
  <c r="J48"/>
  <c r="K48" s="1"/>
  <c r="M48" s="1"/>
  <c r="G48"/>
  <c r="BF47"/>
  <c r="BG47" s="1"/>
  <c r="BC47"/>
  <c r="AW47"/>
  <c r="AX47" s="1"/>
  <c r="AZ47" s="1"/>
  <c r="AT47"/>
  <c r="AQ47"/>
  <c r="AK47"/>
  <c r="AH47"/>
  <c r="AE47"/>
  <c r="AB47"/>
  <c r="Y47"/>
  <c r="V47"/>
  <c r="AL47" s="1"/>
  <c r="AN47" s="1"/>
  <c r="S47"/>
  <c r="P47"/>
  <c r="J47"/>
  <c r="G47"/>
  <c r="K47" s="1"/>
  <c r="M47" s="1"/>
  <c r="BF46"/>
  <c r="BC46"/>
  <c r="BG46" s="1"/>
  <c r="AW46"/>
  <c r="AT46"/>
  <c r="AX46" s="1"/>
  <c r="AZ46" s="1"/>
  <c r="AQ46"/>
  <c r="AK46"/>
  <c r="AL46" s="1"/>
  <c r="AN46" s="1"/>
  <c r="AH46"/>
  <c r="AE46"/>
  <c r="AB46"/>
  <c r="Y46"/>
  <c r="V46"/>
  <c r="S46"/>
  <c r="P46"/>
  <c r="J46"/>
  <c r="K46" s="1"/>
  <c r="M46" s="1"/>
  <c r="G46"/>
  <c r="BF45"/>
  <c r="BG45" s="1"/>
  <c r="BC45"/>
  <c r="AW45"/>
  <c r="AX45" s="1"/>
  <c r="AZ45" s="1"/>
  <c r="AT45"/>
  <c r="AQ45"/>
  <c r="AK45"/>
  <c r="AH45"/>
  <c r="AE45"/>
  <c r="AB45"/>
  <c r="Y45"/>
  <c r="V45"/>
  <c r="AL45" s="1"/>
  <c r="AN45" s="1"/>
  <c r="S45"/>
  <c r="P45"/>
  <c r="J45"/>
  <c r="G45"/>
  <c r="K45" s="1"/>
  <c r="M45" s="1"/>
  <c r="BF44"/>
  <c r="BC44"/>
  <c r="BG44" s="1"/>
  <c r="AW44"/>
  <c r="AT44"/>
  <c r="AX44" s="1"/>
  <c r="AZ44" s="1"/>
  <c r="AQ44"/>
  <c r="AK44"/>
  <c r="AL44" s="1"/>
  <c r="AN44" s="1"/>
  <c r="AH44"/>
  <c r="AE44"/>
  <c r="AB44"/>
  <c r="Y44"/>
  <c r="V44"/>
  <c r="S44"/>
  <c r="P44"/>
  <c r="J44"/>
  <c r="K44" s="1"/>
  <c r="M44" s="1"/>
  <c r="G44"/>
  <c r="BF43"/>
  <c r="BG43" s="1"/>
  <c r="BC43"/>
  <c r="AW43"/>
  <c r="AX43" s="1"/>
  <c r="AZ43" s="1"/>
  <c r="AT43"/>
  <c r="AQ43"/>
  <c r="AK43"/>
  <c r="AH43"/>
  <c r="AE43"/>
  <c r="AB43"/>
  <c r="Y43"/>
  <c r="V43"/>
  <c r="AL43" s="1"/>
  <c r="AN43" s="1"/>
  <c r="S43"/>
  <c r="P43"/>
  <c r="J43"/>
  <c r="G43"/>
  <c r="K43" s="1"/>
  <c r="M43" s="1"/>
  <c r="BF42"/>
  <c r="BC42"/>
  <c r="BG42" s="1"/>
  <c r="AW42"/>
  <c r="AT42"/>
  <c r="AX42" s="1"/>
  <c r="AZ42" s="1"/>
  <c r="AQ42"/>
  <c r="AK42"/>
  <c r="AL42" s="1"/>
  <c r="AN42" s="1"/>
  <c r="AH42"/>
  <c r="AE42"/>
  <c r="AB42"/>
  <c r="Y42"/>
  <c r="V42"/>
  <c r="S42"/>
  <c r="P42"/>
  <c r="J42"/>
  <c r="K42" s="1"/>
  <c r="M42" s="1"/>
  <c r="G42"/>
  <c r="BF41"/>
  <c r="BG41" s="1"/>
  <c r="BC41"/>
  <c r="AW41"/>
  <c r="AX41" s="1"/>
  <c r="AZ41" s="1"/>
  <c r="AT41"/>
  <c r="AQ41"/>
  <c r="AK41"/>
  <c r="AH41"/>
  <c r="AE41"/>
  <c r="AB41"/>
  <c r="Y41"/>
  <c r="V41"/>
  <c r="AL41" s="1"/>
  <c r="AN41" s="1"/>
  <c r="S41"/>
  <c r="P41"/>
  <c r="J41"/>
  <c r="G41"/>
  <c r="K41" s="1"/>
  <c r="M41" s="1"/>
  <c r="BF40"/>
  <c r="BC40"/>
  <c r="BG40" s="1"/>
  <c r="AW40"/>
  <c r="AT40"/>
  <c r="AX40" s="1"/>
  <c r="AZ40" s="1"/>
  <c r="AQ40"/>
  <c r="AK40"/>
  <c r="AL40" s="1"/>
  <c r="AN40" s="1"/>
  <c r="AH40"/>
  <c r="AE40"/>
  <c r="AB40"/>
  <c r="Y40"/>
  <c r="V40"/>
  <c r="S40"/>
  <c r="P40"/>
  <c r="J40"/>
  <c r="K40" s="1"/>
  <c r="M40" s="1"/>
  <c r="G40"/>
  <c r="BF39"/>
  <c r="BG39" s="1"/>
  <c r="BC39"/>
  <c r="AW39"/>
  <c r="AX39" s="1"/>
  <c r="AZ39" s="1"/>
  <c r="AT39"/>
  <c r="AQ39"/>
  <c r="AK39"/>
  <c r="AH39"/>
  <c r="AE39"/>
  <c r="AB39"/>
  <c r="Y39"/>
  <c r="V39"/>
  <c r="AL39" s="1"/>
  <c r="AN39" s="1"/>
  <c r="S39"/>
  <c r="P39"/>
  <c r="J39"/>
  <c r="G39"/>
  <c r="K39" s="1"/>
  <c r="M39" s="1"/>
  <c r="BF38"/>
  <c r="BC38"/>
  <c r="BG38" s="1"/>
  <c r="AW38"/>
  <c r="AT38"/>
  <c r="AX38" s="1"/>
  <c r="AZ38" s="1"/>
  <c r="AQ38"/>
  <c r="AK38"/>
  <c r="AL38" s="1"/>
  <c r="AN38" s="1"/>
  <c r="AH38"/>
  <c r="AE38"/>
  <c r="AB38"/>
  <c r="Y38"/>
  <c r="V38"/>
  <c r="S38"/>
  <c r="P38"/>
  <c r="J38"/>
  <c r="K38" s="1"/>
  <c r="M38" s="1"/>
  <c r="G38"/>
  <c r="BF37"/>
  <c r="BG37" s="1"/>
  <c r="BC37"/>
  <c r="AW37"/>
  <c r="AX37" s="1"/>
  <c r="AZ37" s="1"/>
  <c r="AT37"/>
  <c r="AQ37"/>
  <c r="AK37"/>
  <c r="AH37"/>
  <c r="AE37"/>
  <c r="AB37"/>
  <c r="Y37"/>
  <c r="V37"/>
  <c r="AL37" s="1"/>
  <c r="AN37" s="1"/>
  <c r="S37"/>
  <c r="P37"/>
  <c r="J37"/>
  <c r="G37"/>
  <c r="K37" s="1"/>
  <c r="M37" s="1"/>
  <c r="BF36"/>
  <c r="BC36"/>
  <c r="BG36" s="1"/>
  <c r="AW36"/>
  <c r="AT36"/>
  <c r="AX36" s="1"/>
  <c r="AZ36" s="1"/>
  <c r="AQ36"/>
  <c r="AK36"/>
  <c r="AL36" s="1"/>
  <c r="AN36" s="1"/>
  <c r="AH36"/>
  <c r="AE36"/>
  <c r="AB36"/>
  <c r="Y36"/>
  <c r="V36"/>
  <c r="S36"/>
  <c r="P36"/>
  <c r="J36"/>
  <c r="K36" s="1"/>
  <c r="M36" s="1"/>
  <c r="G36"/>
  <c r="BF35"/>
  <c r="BG35" s="1"/>
  <c r="BC35"/>
  <c r="AW35"/>
  <c r="AX35" s="1"/>
  <c r="AZ35" s="1"/>
  <c r="AT35"/>
  <c r="AQ35"/>
  <c r="AK35"/>
  <c r="AH35"/>
  <c r="AE35"/>
  <c r="AB35"/>
  <c r="Y35"/>
  <c r="V35"/>
  <c r="AL35" s="1"/>
  <c r="AN35" s="1"/>
  <c r="S35"/>
  <c r="P35"/>
  <c r="J35"/>
  <c r="G35"/>
  <c r="K35" s="1"/>
  <c r="M35" s="1"/>
  <c r="BF34"/>
  <c r="BC34"/>
  <c r="BG34" s="1"/>
  <c r="AW34"/>
  <c r="AT34"/>
  <c r="AX34" s="1"/>
  <c r="AZ34" s="1"/>
  <c r="AQ34"/>
  <c r="AK34"/>
  <c r="AL34" s="1"/>
  <c r="AN34" s="1"/>
  <c r="AH34"/>
  <c r="AE34"/>
  <c r="AB34"/>
  <c r="Y34"/>
  <c r="V34"/>
  <c r="S34"/>
  <c r="P34"/>
  <c r="J34"/>
  <c r="K34" s="1"/>
  <c r="M34" s="1"/>
  <c r="G34"/>
  <c r="BF33"/>
  <c r="BG33" s="1"/>
  <c r="BC33"/>
  <c r="AW33"/>
  <c r="AX33" s="1"/>
  <c r="AZ33" s="1"/>
  <c r="AT33"/>
  <c r="AQ33"/>
  <c r="AK33"/>
  <c r="AH33"/>
  <c r="AE33"/>
  <c r="AB33"/>
  <c r="Y33"/>
  <c r="V33"/>
  <c r="AL33" s="1"/>
  <c r="AN33" s="1"/>
  <c r="S33"/>
  <c r="P33"/>
  <c r="J33"/>
  <c r="G33"/>
  <c r="K33" s="1"/>
  <c r="M33" s="1"/>
  <c r="BF32"/>
  <c r="BC32"/>
  <c r="BG32" s="1"/>
  <c r="AW32"/>
  <c r="AT32"/>
  <c r="AX32" s="1"/>
  <c r="AZ32" s="1"/>
  <c r="AQ32"/>
  <c r="AK32"/>
  <c r="AL32" s="1"/>
  <c r="AN32" s="1"/>
  <c r="AH32"/>
  <c r="AE32"/>
  <c r="AB32"/>
  <c r="Y32"/>
  <c r="V32"/>
  <c r="S32"/>
  <c r="P32"/>
  <c r="J32"/>
  <c r="K32" s="1"/>
  <c r="M32" s="1"/>
  <c r="G32"/>
  <c r="BF31"/>
  <c r="BG31" s="1"/>
  <c r="BC31"/>
  <c r="AW31"/>
  <c r="AX31" s="1"/>
  <c r="AZ31" s="1"/>
  <c r="AT31"/>
  <c r="AQ31"/>
  <c r="AK31"/>
  <c r="AH31"/>
  <c r="AE31"/>
  <c r="AB31"/>
  <c r="Y31"/>
  <c r="V31"/>
  <c r="AL31" s="1"/>
  <c r="AN31" s="1"/>
  <c r="S31"/>
  <c r="P31"/>
  <c r="J31"/>
  <c r="G31"/>
  <c r="K31" s="1"/>
  <c r="M31" s="1"/>
  <c r="BF30"/>
  <c r="BC30"/>
  <c r="BG30" s="1"/>
  <c r="AW30"/>
  <c r="AT30"/>
  <c r="AX30" s="1"/>
  <c r="AZ30" s="1"/>
  <c r="AQ30"/>
  <c r="AK30"/>
  <c r="AL30" s="1"/>
  <c r="AN30" s="1"/>
  <c r="AH30"/>
  <c r="AE30"/>
  <c r="AB30"/>
  <c r="Y30"/>
  <c r="V30"/>
  <c r="S30"/>
  <c r="P30"/>
  <c r="J30"/>
  <c r="K30" s="1"/>
  <c r="M30" s="1"/>
  <c r="G30"/>
  <c r="BF29"/>
  <c r="BG29" s="1"/>
  <c r="BC29"/>
  <c r="AW29"/>
  <c r="AX29" s="1"/>
  <c r="AZ29" s="1"/>
  <c r="AT29"/>
  <c r="AQ29"/>
  <c r="AK29"/>
  <c r="AH29"/>
  <c r="AE29"/>
  <c r="AB29"/>
  <c r="Y29"/>
  <c r="V29"/>
  <c r="AL29" s="1"/>
  <c r="AN29" s="1"/>
  <c r="S29"/>
  <c r="P29"/>
  <c r="J29"/>
  <c r="G29"/>
  <c r="K29" s="1"/>
  <c r="M29" s="1"/>
  <c r="BF28"/>
  <c r="BC28"/>
  <c r="BG28" s="1"/>
  <c r="AW28"/>
  <c r="AT28"/>
  <c r="AX28" s="1"/>
  <c r="AZ28" s="1"/>
  <c r="AQ28"/>
  <c r="AK28"/>
  <c r="AL28" s="1"/>
  <c r="AN28" s="1"/>
  <c r="AH28"/>
  <c r="AE28"/>
  <c r="AB28"/>
  <c r="Y28"/>
  <c r="V28"/>
  <c r="S28"/>
  <c r="P28"/>
  <c r="J28"/>
  <c r="K28" s="1"/>
  <c r="M28" s="1"/>
  <c r="G28"/>
  <c r="BF27"/>
  <c r="BG27" s="1"/>
  <c r="BC27"/>
  <c r="AW27"/>
  <c r="AX27" s="1"/>
  <c r="AZ27" s="1"/>
  <c r="AT27"/>
  <c r="AQ27"/>
  <c r="AK27"/>
  <c r="AH27"/>
  <c r="AE27"/>
  <c r="AB27"/>
  <c r="Y27"/>
  <c r="V27"/>
  <c r="AL27" s="1"/>
  <c r="AN27" s="1"/>
  <c r="S27"/>
  <c r="P27"/>
  <c r="J27"/>
  <c r="G27"/>
  <c r="K27" s="1"/>
  <c r="M27" s="1"/>
  <c r="BF26"/>
  <c r="BC26"/>
  <c r="BG26" s="1"/>
  <c r="AW26"/>
  <c r="AT26"/>
  <c r="AX26" s="1"/>
  <c r="AZ26" s="1"/>
  <c r="AQ26"/>
  <c r="AK26"/>
  <c r="AL26" s="1"/>
  <c r="AN26" s="1"/>
  <c r="AH26"/>
  <c r="AE26"/>
  <c r="AB26"/>
  <c r="Y26"/>
  <c r="V26"/>
  <c r="S26"/>
  <c r="P26"/>
  <c r="J26"/>
  <c r="K26" s="1"/>
  <c r="M26" s="1"/>
  <c r="G26"/>
  <c r="BF25"/>
  <c r="BG25" s="1"/>
  <c r="BC25"/>
  <c r="AW25"/>
  <c r="AX25" s="1"/>
  <c r="AZ25" s="1"/>
  <c r="AT25"/>
  <c r="AQ25"/>
  <c r="AK25"/>
  <c r="AH25"/>
  <c r="AE25"/>
  <c r="AB25"/>
  <c r="Y25"/>
  <c r="V25"/>
  <c r="AL25" s="1"/>
  <c r="AN25" s="1"/>
  <c r="S25"/>
  <c r="P25"/>
  <c r="J25"/>
  <c r="G25"/>
  <c r="K25" s="1"/>
  <c r="M25" s="1"/>
  <c r="BF24"/>
  <c r="BC24"/>
  <c r="BG24" s="1"/>
  <c r="AW24"/>
  <c r="AT24"/>
  <c r="AX24" s="1"/>
  <c r="AZ24" s="1"/>
  <c r="AQ24"/>
  <c r="AK24"/>
  <c r="AL24" s="1"/>
  <c r="AN24" s="1"/>
  <c r="AH24"/>
  <c r="AE24"/>
  <c r="AB24"/>
  <c r="Y24"/>
  <c r="V24"/>
  <c r="S24"/>
  <c r="P24"/>
  <c r="J24"/>
  <c r="K24" s="1"/>
  <c r="M24" s="1"/>
  <c r="G24"/>
  <c r="BF23"/>
  <c r="BG23" s="1"/>
  <c r="BC23"/>
  <c r="AW23"/>
  <c r="AX23" s="1"/>
  <c r="AZ23" s="1"/>
  <c r="AT23"/>
  <c r="AQ23"/>
  <c r="AK23"/>
  <c r="AH23"/>
  <c r="AE23"/>
  <c r="AB23"/>
  <c r="Y23"/>
  <c r="V23"/>
  <c r="AL23" s="1"/>
  <c r="AN23" s="1"/>
  <c r="S23"/>
  <c r="P23"/>
  <c r="J23"/>
  <c r="G23"/>
  <c r="K23" s="1"/>
  <c r="M23" s="1"/>
  <c r="BF22"/>
  <c r="BC22"/>
  <c r="BG22" s="1"/>
  <c r="AW22"/>
  <c r="AT22"/>
  <c r="AX22" s="1"/>
  <c r="AZ22" s="1"/>
  <c r="AQ22"/>
  <c r="AK22"/>
  <c r="AL22" s="1"/>
  <c r="AN22" s="1"/>
  <c r="AH22"/>
  <c r="AE22"/>
  <c r="AB22"/>
  <c r="Y22"/>
  <c r="V22"/>
  <c r="S22"/>
  <c r="P22"/>
  <c r="J22"/>
  <c r="K22" s="1"/>
  <c r="M22" s="1"/>
  <c r="G22"/>
  <c r="BF21"/>
  <c r="BG21" s="1"/>
  <c r="BC21"/>
  <c r="AW21"/>
  <c r="AX21" s="1"/>
  <c r="AZ21" s="1"/>
  <c r="AT21"/>
  <c r="AQ21"/>
  <c r="AK21"/>
  <c r="AH21"/>
  <c r="AE21"/>
  <c r="AB21"/>
  <c r="Y21"/>
  <c r="V21"/>
  <c r="AL21" s="1"/>
  <c r="AN21" s="1"/>
  <c r="S21"/>
  <c r="P21"/>
  <c r="J21"/>
  <c r="G21"/>
  <c r="K21" s="1"/>
  <c r="M21" s="1"/>
  <c r="BF20"/>
  <c r="BC20"/>
  <c r="BG20" s="1"/>
  <c r="AW20"/>
  <c r="AT20"/>
  <c r="AX20" s="1"/>
  <c r="AZ20" s="1"/>
  <c r="AQ20"/>
  <c r="AK20"/>
  <c r="AL20" s="1"/>
  <c r="AN20" s="1"/>
  <c r="AH20"/>
  <c r="AE20"/>
  <c r="AB20"/>
  <c r="Y20"/>
  <c r="V20"/>
  <c r="S20"/>
  <c r="P20"/>
  <c r="J20"/>
  <c r="K20" s="1"/>
  <c r="M20" s="1"/>
  <c r="G20"/>
  <c r="BF19"/>
  <c r="BG19" s="1"/>
  <c r="BC19"/>
  <c r="AW19"/>
  <c r="AX19" s="1"/>
  <c r="AZ19" s="1"/>
  <c r="AT19"/>
  <c r="AQ19"/>
  <c r="AK19"/>
  <c r="AH19"/>
  <c r="AE19"/>
  <c r="AB19"/>
  <c r="Y19"/>
  <c r="V19"/>
  <c r="AL19" s="1"/>
  <c r="AN19" s="1"/>
  <c r="S19"/>
  <c r="P19"/>
  <c r="J19"/>
  <c r="G19"/>
  <c r="K19" s="1"/>
  <c r="M19" s="1"/>
  <c r="BF18"/>
  <c r="BC18"/>
  <c r="BG18" s="1"/>
  <c r="AW18"/>
  <c r="AT18"/>
  <c r="AX18" s="1"/>
  <c r="AZ18" s="1"/>
  <c r="AQ18"/>
  <c r="AK18"/>
  <c r="AL18" s="1"/>
  <c r="AN18" s="1"/>
  <c r="AH18"/>
  <c r="AE18"/>
  <c r="AB18"/>
  <c r="Y18"/>
  <c r="V18"/>
  <c r="S18"/>
  <c r="P18"/>
  <c r="J18"/>
  <c r="K18" s="1"/>
  <c r="M18" s="1"/>
  <c r="G18"/>
  <c r="BF17"/>
  <c r="BG17" s="1"/>
  <c r="BC17"/>
  <c r="AW17"/>
  <c r="AX17" s="1"/>
  <c r="AZ17" s="1"/>
  <c r="AT17"/>
  <c r="AQ17"/>
  <c r="AK17"/>
  <c r="AH17"/>
  <c r="AE17"/>
  <c r="AB17"/>
  <c r="Y17"/>
  <c r="V17"/>
  <c r="AL17" s="1"/>
  <c r="AN17" s="1"/>
  <c r="S17"/>
  <c r="P17"/>
  <c r="J17"/>
  <c r="G17"/>
  <c r="K17" s="1"/>
  <c r="M17" s="1"/>
  <c r="BF16"/>
  <c r="BG16" s="1"/>
  <c r="BC16"/>
  <c r="AW16"/>
  <c r="AX16" s="1"/>
  <c r="AZ16" s="1"/>
  <c r="AT16"/>
  <c r="AQ16"/>
  <c r="AK16"/>
  <c r="AL16" s="1"/>
  <c r="AN16" s="1"/>
  <c r="AH16"/>
  <c r="AE16"/>
  <c r="AB16"/>
  <c r="Y16"/>
  <c r="V16"/>
  <c r="S16"/>
  <c r="P16"/>
  <c r="J16"/>
  <c r="K16" s="1"/>
  <c r="M16" s="1"/>
  <c r="G16"/>
  <c r="BF15"/>
  <c r="BG15" s="1"/>
  <c r="BC15"/>
  <c r="AW15"/>
  <c r="AX15" s="1"/>
  <c r="AZ15" s="1"/>
  <c r="AT15"/>
  <c r="AQ15"/>
  <c r="AK15"/>
  <c r="AL15" s="1"/>
  <c r="AN15" s="1"/>
  <c r="AH15"/>
  <c r="AE15"/>
  <c r="AB15"/>
  <c r="Y15"/>
  <c r="V15"/>
  <c r="S15"/>
  <c r="P15"/>
  <c r="J15"/>
  <c r="K15" s="1"/>
  <c r="M15" s="1"/>
  <c r="G15"/>
  <c r="BF14"/>
  <c r="BG14" s="1"/>
  <c r="BC14"/>
  <c r="AW14"/>
  <c r="AX14" s="1"/>
  <c r="AZ14" s="1"/>
  <c r="AT14"/>
  <c r="AQ14"/>
  <c r="AK14"/>
  <c r="AH14"/>
  <c r="AE14"/>
  <c r="AB14"/>
  <c r="Y14"/>
  <c r="V14"/>
  <c r="AL14" s="1"/>
  <c r="AN14" s="1"/>
  <c r="S14"/>
  <c r="P14"/>
  <c r="J14"/>
  <c r="G14"/>
  <c r="K14" s="1"/>
  <c r="M14" s="1"/>
  <c r="BF13"/>
  <c r="BC13"/>
  <c r="BG13" s="1"/>
  <c r="AW13"/>
  <c r="AT13"/>
  <c r="AX13" s="1"/>
  <c r="AZ13" s="1"/>
  <c r="AQ13"/>
  <c r="AK13"/>
  <c r="AL13" s="1"/>
  <c r="AN13" s="1"/>
  <c r="AH13"/>
  <c r="AE13"/>
  <c r="AB13"/>
  <c r="Y13"/>
  <c r="V13"/>
  <c r="S13"/>
  <c r="P13"/>
  <c r="J13"/>
  <c r="K13" s="1"/>
  <c r="M13" s="1"/>
  <c r="G13"/>
  <c r="BF12"/>
  <c r="BG12" s="1"/>
  <c r="BC12"/>
  <c r="AW12"/>
  <c r="AX12" s="1"/>
  <c r="AZ12" s="1"/>
  <c r="AT12"/>
  <c r="AQ12"/>
  <c r="AK12"/>
  <c r="AH12"/>
  <c r="AE12"/>
  <c r="AB12"/>
  <c r="Y12"/>
  <c r="V12"/>
  <c r="AL12" s="1"/>
  <c r="AN12" s="1"/>
  <c r="S12"/>
  <c r="P12"/>
  <c r="J12"/>
  <c r="G12"/>
  <c r="K12" s="1"/>
  <c r="M12" s="1"/>
  <c r="BF11"/>
  <c r="BC11"/>
  <c r="BG11" s="1"/>
  <c r="AW11"/>
  <c r="AT11"/>
  <c r="AX11" s="1"/>
  <c r="AZ11" s="1"/>
  <c r="AQ11"/>
  <c r="AK11"/>
  <c r="AL11" s="1"/>
  <c r="AN11" s="1"/>
  <c r="AH11"/>
  <c r="AE11"/>
  <c r="AB11"/>
  <c r="Y11"/>
  <c r="V11"/>
  <c r="S11"/>
  <c r="P11"/>
  <c r="J11"/>
  <c r="K11" s="1"/>
  <c r="M11" s="1"/>
  <c r="G11"/>
  <c r="BF10"/>
  <c r="BG10" s="1"/>
  <c r="BC10"/>
  <c r="AW10"/>
  <c r="AX10" s="1"/>
  <c r="AZ10" s="1"/>
  <c r="AT10"/>
  <c r="AQ10"/>
  <c r="AK10"/>
  <c r="AL10" s="1"/>
  <c r="AN10" s="1"/>
  <c r="AH10"/>
  <c r="AE10"/>
  <c r="AB10"/>
  <c r="Y10"/>
  <c r="V10"/>
  <c r="S10"/>
  <c r="P10"/>
  <c r="J10"/>
  <c r="K10" s="1"/>
  <c r="M10" s="1"/>
  <c r="G10"/>
  <c r="BF9"/>
  <c r="BG9" s="1"/>
  <c r="BC9"/>
  <c r="AW9"/>
  <c r="AX9" s="1"/>
  <c r="AZ9" s="1"/>
  <c r="AT9"/>
  <c r="AQ9"/>
  <c r="AK9"/>
  <c r="AL9" s="1"/>
  <c r="AN9" s="1"/>
  <c r="AH9"/>
  <c r="AE9"/>
  <c r="AB9"/>
  <c r="Y9"/>
  <c r="V9"/>
  <c r="S9"/>
  <c r="P9"/>
  <c r="J9"/>
  <c r="K9" s="1"/>
  <c r="M9" s="1"/>
  <c r="G9"/>
  <c r="BF8"/>
  <c r="BG8" s="1"/>
  <c r="BC8"/>
  <c r="AW8"/>
  <c r="AX8" s="1"/>
  <c r="AZ8" s="1"/>
  <c r="AT8"/>
  <c r="AQ8"/>
  <c r="AK8"/>
  <c r="AL8" s="1"/>
  <c r="AN8" s="1"/>
  <c r="AH8"/>
  <c r="AE8"/>
  <c r="AB8"/>
  <c r="Y8"/>
  <c r="V8"/>
  <c r="S8"/>
  <c r="P8"/>
  <c r="J8"/>
  <c r="K8" s="1"/>
  <c r="M8" s="1"/>
  <c r="G8"/>
  <c r="BF7"/>
  <c r="BG7" s="1"/>
  <c r="BC7"/>
  <c r="AW7"/>
  <c r="AT7"/>
  <c r="AX7" s="1"/>
  <c r="AZ7" s="1"/>
  <c r="AQ7"/>
  <c r="AK7"/>
  <c r="AL7" s="1"/>
  <c r="AN7" s="1"/>
  <c r="AH7"/>
  <c r="AE7"/>
  <c r="AB7"/>
  <c r="Y7"/>
  <c r="V7"/>
  <c r="S7"/>
  <c r="P7"/>
  <c r="J7"/>
  <c r="K7" s="1"/>
  <c r="M7" s="1"/>
  <c r="G7"/>
  <c r="BF6"/>
  <c r="BG6" s="1"/>
  <c r="BC6"/>
  <c r="AW6"/>
  <c r="AX6" s="1"/>
  <c r="AZ6" s="1"/>
  <c r="AT6"/>
  <c r="AQ6"/>
  <c r="AK6"/>
  <c r="AL6" s="1"/>
  <c r="AN6" s="1"/>
  <c r="AH6"/>
  <c r="AE6"/>
  <c r="AB6"/>
  <c r="Y6"/>
  <c r="V6"/>
  <c r="S6"/>
  <c r="P6"/>
  <c r="J6"/>
  <c r="K6" s="1"/>
  <c r="M6" s="1"/>
  <c r="G6"/>
  <c r="BF5"/>
  <c r="BG5" s="1"/>
  <c r="BC5"/>
  <c r="AW5"/>
  <c r="AX5" s="1"/>
  <c r="AZ5" s="1"/>
  <c r="AT5"/>
  <c r="AQ5"/>
  <c r="AK5"/>
  <c r="AL5" s="1"/>
  <c r="AN5" s="1"/>
  <c r="AH5"/>
  <c r="AE5"/>
  <c r="AB5"/>
  <c r="Y5"/>
  <c r="V5"/>
  <c r="S5"/>
  <c r="P5"/>
  <c r="J5"/>
  <c r="K5" s="1"/>
  <c r="M5" s="1"/>
  <c r="G5"/>
  <c r="AW61" i="1"/>
  <c r="AT61"/>
  <c r="AX61" s="1"/>
  <c r="AN61"/>
  <c r="AK61"/>
  <c r="AO61" s="1"/>
  <c r="AQ61" s="1"/>
  <c r="AH61"/>
  <c r="AB61"/>
  <c r="Y61"/>
  <c r="V61"/>
  <c r="S61"/>
  <c r="P61"/>
  <c r="AC61" s="1"/>
  <c r="AE61" s="1"/>
  <c r="J61"/>
  <c r="G61"/>
  <c r="K61" s="1"/>
  <c r="M61" s="1"/>
  <c r="AW60"/>
  <c r="AT60"/>
  <c r="AX60" s="1"/>
  <c r="AN60"/>
  <c r="AK60"/>
  <c r="AO60" s="1"/>
  <c r="AQ60" s="1"/>
  <c r="AH60"/>
  <c r="AB60"/>
  <c r="Y60"/>
  <c r="V60"/>
  <c r="S60"/>
  <c r="P60"/>
  <c r="AC60" s="1"/>
  <c r="AE60" s="1"/>
  <c r="J60"/>
  <c r="G60"/>
  <c r="K60" s="1"/>
  <c r="M60" s="1"/>
  <c r="AW59"/>
  <c r="AT59"/>
  <c r="AX59" s="1"/>
  <c r="AN59"/>
  <c r="AK59"/>
  <c r="AO59" s="1"/>
  <c r="AQ59" s="1"/>
  <c r="AH59"/>
  <c r="AB59"/>
  <c r="Y59"/>
  <c r="V59"/>
  <c r="S59"/>
  <c r="P59"/>
  <c r="AC59" s="1"/>
  <c r="AE59" s="1"/>
  <c r="J59"/>
  <c r="G59"/>
  <c r="K59" s="1"/>
  <c r="M59" s="1"/>
  <c r="AW58"/>
  <c r="AT58"/>
  <c r="AX58" s="1"/>
  <c r="AN58"/>
  <c r="AK58"/>
  <c r="AO58" s="1"/>
  <c r="AQ58" s="1"/>
  <c r="AH58"/>
  <c r="AB58"/>
  <c r="Y58"/>
  <c r="V58"/>
  <c r="S58"/>
  <c r="P58"/>
  <c r="AC58" s="1"/>
  <c r="AE58" s="1"/>
  <c r="J58"/>
  <c r="G58"/>
  <c r="K58" s="1"/>
  <c r="M58" s="1"/>
  <c r="AW57"/>
  <c r="AT57"/>
  <c r="AX57" s="1"/>
  <c r="AN57"/>
  <c r="AK57"/>
  <c r="AO57" s="1"/>
  <c r="AQ57" s="1"/>
  <c r="AH57"/>
  <c r="AB57"/>
  <c r="Y57"/>
  <c r="V57"/>
  <c r="S57"/>
  <c r="P57"/>
  <c r="AC57" s="1"/>
  <c r="AE57" s="1"/>
  <c r="J57"/>
  <c r="G57"/>
  <c r="K57" s="1"/>
  <c r="M57" s="1"/>
  <c r="AW56"/>
  <c r="AT56"/>
  <c r="AX56" s="1"/>
  <c r="AN56"/>
  <c r="AK56"/>
  <c r="AO56" s="1"/>
  <c r="AQ56" s="1"/>
  <c r="AH56"/>
  <c r="AB56"/>
  <c r="Y56"/>
  <c r="V56"/>
  <c r="S56"/>
  <c r="P56"/>
  <c r="AC56" s="1"/>
  <c r="AE56" s="1"/>
  <c r="J56"/>
  <c r="G56"/>
  <c r="K56" s="1"/>
  <c r="M56" s="1"/>
  <c r="AW55"/>
  <c r="AT55"/>
  <c r="AX55" s="1"/>
  <c r="AN55"/>
  <c r="AK55"/>
  <c r="AO55" s="1"/>
  <c r="AQ55" s="1"/>
  <c r="AH55"/>
  <c r="AB55"/>
  <c r="Y55"/>
  <c r="V55"/>
  <c r="S55"/>
  <c r="P55"/>
  <c r="AC55" s="1"/>
  <c r="AE55" s="1"/>
  <c r="J55"/>
  <c r="G55"/>
  <c r="K55" s="1"/>
  <c r="M55" s="1"/>
  <c r="AW54"/>
  <c r="AT54"/>
  <c r="AX54" s="1"/>
  <c r="AN54"/>
  <c r="AK54"/>
  <c r="AO54" s="1"/>
  <c r="AQ54" s="1"/>
  <c r="AH54"/>
  <c r="AB54"/>
  <c r="Y54"/>
  <c r="V54"/>
  <c r="S54"/>
  <c r="P54"/>
  <c r="AC54" s="1"/>
  <c r="AE54" s="1"/>
  <c r="J54"/>
  <c r="G54"/>
  <c r="K54" s="1"/>
  <c r="M54" s="1"/>
  <c r="AW53"/>
  <c r="AT53"/>
  <c r="AX53" s="1"/>
  <c r="AN53"/>
  <c r="AK53"/>
  <c r="AO53" s="1"/>
  <c r="AQ53" s="1"/>
  <c r="AH53"/>
  <c r="AB53"/>
  <c r="Y53"/>
  <c r="V53"/>
  <c r="S53"/>
  <c r="P53"/>
  <c r="AC53" s="1"/>
  <c r="AE53" s="1"/>
  <c r="J53"/>
  <c r="G53"/>
  <c r="K53" s="1"/>
  <c r="M53" s="1"/>
  <c r="AW52"/>
  <c r="AX52" s="1"/>
  <c r="AT52"/>
  <c r="AN52"/>
  <c r="AK52"/>
  <c r="AO52" s="1"/>
  <c r="AQ52" s="1"/>
  <c r="AH52"/>
  <c r="AB52"/>
  <c r="Y52"/>
  <c r="V52"/>
  <c r="S52"/>
  <c r="P52"/>
  <c r="AC52" s="1"/>
  <c r="AE52" s="1"/>
  <c r="J52"/>
  <c r="G52"/>
  <c r="K52" s="1"/>
  <c r="M52" s="1"/>
  <c r="AW51"/>
  <c r="AX51" s="1"/>
  <c r="AT51"/>
  <c r="AN51"/>
  <c r="AK51"/>
  <c r="AO51" s="1"/>
  <c r="AQ51" s="1"/>
  <c r="AH51"/>
  <c r="AB51"/>
  <c r="Y51"/>
  <c r="V51"/>
  <c r="S51"/>
  <c r="P51"/>
  <c r="AC51" s="1"/>
  <c r="AE51" s="1"/>
  <c r="J51"/>
  <c r="G51"/>
  <c r="K51" s="1"/>
  <c r="M51" s="1"/>
  <c r="AW50"/>
  <c r="AX50" s="1"/>
  <c r="AT50"/>
  <c r="AN50"/>
  <c r="AK50"/>
  <c r="AO50" s="1"/>
  <c r="AQ50" s="1"/>
  <c r="AH50"/>
  <c r="AB50"/>
  <c r="Y50"/>
  <c r="V50"/>
  <c r="S50"/>
  <c r="P50"/>
  <c r="AC50" s="1"/>
  <c r="AE50" s="1"/>
  <c r="J50"/>
  <c r="G50"/>
  <c r="K50" s="1"/>
  <c r="M50" s="1"/>
  <c r="AW49"/>
  <c r="AX49" s="1"/>
  <c r="AT49"/>
  <c r="AN49"/>
  <c r="AK49"/>
  <c r="AO49" s="1"/>
  <c r="AQ49" s="1"/>
  <c r="AH49"/>
  <c r="AB49"/>
  <c r="Y49"/>
  <c r="V49"/>
  <c r="S49"/>
  <c r="P49"/>
  <c r="AC49" s="1"/>
  <c r="AE49" s="1"/>
  <c r="J49"/>
  <c r="G49"/>
  <c r="K49" s="1"/>
  <c r="M49" s="1"/>
  <c r="AW48"/>
  <c r="AX48" s="1"/>
  <c r="AT48"/>
  <c r="AN48"/>
  <c r="AK48"/>
  <c r="AO48" s="1"/>
  <c r="AQ48" s="1"/>
  <c r="AH48"/>
  <c r="AB48"/>
  <c r="Y48"/>
  <c r="V48"/>
  <c r="S48"/>
  <c r="P48"/>
  <c r="AC48" s="1"/>
  <c r="AE48" s="1"/>
  <c r="J48"/>
  <c r="G48"/>
  <c r="K48" s="1"/>
  <c r="M48" s="1"/>
  <c r="AW47"/>
  <c r="AX47" s="1"/>
  <c r="AT47"/>
  <c r="AN47"/>
  <c r="AK47"/>
  <c r="AO47" s="1"/>
  <c r="AQ47" s="1"/>
  <c r="AH47"/>
  <c r="AB47"/>
  <c r="Y47"/>
  <c r="V47"/>
  <c r="S47"/>
  <c r="P47"/>
  <c r="AC47" s="1"/>
  <c r="AE47" s="1"/>
  <c r="J47"/>
  <c r="G47"/>
  <c r="K47" s="1"/>
  <c r="M47" s="1"/>
  <c r="AW46"/>
  <c r="AT46"/>
  <c r="AX46" s="1"/>
  <c r="AN46"/>
  <c r="AK46"/>
  <c r="AO46" s="1"/>
  <c r="AQ46" s="1"/>
  <c r="AH46"/>
  <c r="AB46"/>
  <c r="Y46"/>
  <c r="V46"/>
  <c r="S46"/>
  <c r="P46"/>
  <c r="AC46" s="1"/>
  <c r="AE46" s="1"/>
  <c r="J46"/>
  <c r="G46"/>
  <c r="K46" s="1"/>
  <c r="M46" s="1"/>
  <c r="AW45"/>
  <c r="AT45"/>
  <c r="AX45" s="1"/>
  <c r="AN45"/>
  <c r="AK45"/>
  <c r="AO45" s="1"/>
  <c r="AQ45" s="1"/>
  <c r="AH45"/>
  <c r="AB45"/>
  <c r="Y45"/>
  <c r="V45"/>
  <c r="S45"/>
  <c r="P45"/>
  <c r="AC45" s="1"/>
  <c r="AE45" s="1"/>
  <c r="J45"/>
  <c r="G45"/>
  <c r="K45" s="1"/>
  <c r="M45" s="1"/>
  <c r="AW44"/>
  <c r="AT44"/>
  <c r="AX44" s="1"/>
  <c r="AN44"/>
  <c r="AK44"/>
  <c r="AO44" s="1"/>
  <c r="AQ44" s="1"/>
  <c r="AH44"/>
  <c r="AB44"/>
  <c r="Y44"/>
  <c r="V44"/>
  <c r="S44"/>
  <c r="P44"/>
  <c r="AC44" s="1"/>
  <c r="AE44" s="1"/>
  <c r="J44"/>
  <c r="G44"/>
  <c r="K44" s="1"/>
  <c r="M44" s="1"/>
  <c r="AW43"/>
  <c r="AT43"/>
  <c r="AX43" s="1"/>
  <c r="AN43"/>
  <c r="AK43"/>
  <c r="AO43" s="1"/>
  <c r="AQ43" s="1"/>
  <c r="AH43"/>
  <c r="AB43"/>
  <c r="Y43"/>
  <c r="V43"/>
  <c r="S43"/>
  <c r="P43"/>
  <c r="AC43" s="1"/>
  <c r="AE43" s="1"/>
  <c r="J43"/>
  <c r="G43"/>
  <c r="K43" s="1"/>
  <c r="M43" s="1"/>
  <c r="AW42"/>
  <c r="AT42"/>
  <c r="AX42" s="1"/>
  <c r="AN42"/>
  <c r="AK42"/>
  <c r="AO42" s="1"/>
  <c r="AQ42" s="1"/>
  <c r="AH42"/>
  <c r="AB42"/>
  <c r="Y42"/>
  <c r="V42"/>
  <c r="S42"/>
  <c r="P42"/>
  <c r="AC42" s="1"/>
  <c r="AE42" s="1"/>
  <c r="J42"/>
  <c r="G42"/>
  <c r="K42" s="1"/>
  <c r="M42" s="1"/>
  <c r="AW41"/>
  <c r="AX41" s="1"/>
  <c r="AT41"/>
  <c r="AN41"/>
  <c r="AK41"/>
  <c r="AO41" s="1"/>
  <c r="AQ41" s="1"/>
  <c r="AH41"/>
  <c r="AB41"/>
  <c r="Y41"/>
  <c r="V41"/>
  <c r="S41"/>
  <c r="P41"/>
  <c r="AC41" s="1"/>
  <c r="AE41" s="1"/>
  <c r="J41"/>
  <c r="G41"/>
  <c r="K41" s="1"/>
  <c r="M41" s="1"/>
  <c r="AW40"/>
  <c r="AX40" s="1"/>
  <c r="AT40"/>
  <c r="AN40"/>
  <c r="AK40"/>
  <c r="AO40" s="1"/>
  <c r="AQ40" s="1"/>
  <c r="AH40"/>
  <c r="AB40"/>
  <c r="Y40"/>
  <c r="V40"/>
  <c r="S40"/>
  <c r="P40"/>
  <c r="AC40" s="1"/>
  <c r="AE40" s="1"/>
  <c r="J40"/>
  <c r="G40"/>
  <c r="K40" s="1"/>
  <c r="M40" s="1"/>
  <c r="AW39"/>
  <c r="AX39" s="1"/>
  <c r="AT39"/>
  <c r="AN39"/>
  <c r="AK39"/>
  <c r="AO39" s="1"/>
  <c r="AQ39" s="1"/>
  <c r="AH39"/>
  <c r="AB39"/>
  <c r="Y39"/>
  <c r="V39"/>
  <c r="S39"/>
  <c r="P39"/>
  <c r="AC39" s="1"/>
  <c r="AE39" s="1"/>
  <c r="J39"/>
  <c r="G39"/>
  <c r="K39" s="1"/>
  <c r="M39" s="1"/>
  <c r="AW38"/>
  <c r="AX38" s="1"/>
  <c r="AT38"/>
  <c r="AN38"/>
  <c r="AK38"/>
  <c r="AO38" s="1"/>
  <c r="AQ38" s="1"/>
  <c r="AH38"/>
  <c r="AB38"/>
  <c r="Y38"/>
  <c r="V38"/>
  <c r="S38"/>
  <c r="P38"/>
  <c r="AC38" s="1"/>
  <c r="AE38" s="1"/>
  <c r="J38"/>
  <c r="G38"/>
  <c r="K38" s="1"/>
  <c r="M38" s="1"/>
  <c r="AW37"/>
  <c r="AX37" s="1"/>
  <c r="AT37"/>
  <c r="AN37"/>
  <c r="AK37"/>
  <c r="AO37" s="1"/>
  <c r="AQ37" s="1"/>
  <c r="AH37"/>
  <c r="AB37"/>
  <c r="Y37"/>
  <c r="V37"/>
  <c r="S37"/>
  <c r="P37"/>
  <c r="AC37" s="1"/>
  <c r="AE37" s="1"/>
  <c r="J37"/>
  <c r="G37"/>
  <c r="K37" s="1"/>
  <c r="M37" s="1"/>
  <c r="AW36"/>
  <c r="AX36" s="1"/>
  <c r="AT36"/>
  <c r="AN36"/>
  <c r="AK36"/>
  <c r="AO36" s="1"/>
  <c r="AQ36" s="1"/>
  <c r="AH36"/>
  <c r="AB36"/>
  <c r="Y36"/>
  <c r="V36"/>
  <c r="S36"/>
  <c r="P36"/>
  <c r="AC36" s="1"/>
  <c r="AE36" s="1"/>
  <c r="J36"/>
  <c r="G36"/>
  <c r="K36" s="1"/>
  <c r="M36" s="1"/>
  <c r="AW35"/>
  <c r="AX35" s="1"/>
  <c r="AT35"/>
  <c r="AN35"/>
  <c r="AK35"/>
  <c r="AO35" s="1"/>
  <c r="AQ35" s="1"/>
  <c r="AH35"/>
  <c r="AB35"/>
  <c r="Y35"/>
  <c r="V35"/>
  <c r="S35"/>
  <c r="P35"/>
  <c r="AC35" s="1"/>
  <c r="AE35" s="1"/>
  <c r="J35"/>
  <c r="G35"/>
  <c r="K35" s="1"/>
  <c r="M35" s="1"/>
  <c r="AW34"/>
  <c r="AX34" s="1"/>
  <c r="AT34"/>
  <c r="AN34"/>
  <c r="AK34"/>
  <c r="AO34" s="1"/>
  <c r="AQ34" s="1"/>
  <c r="AH34"/>
  <c r="AB34"/>
  <c r="Y34"/>
  <c r="V34"/>
  <c r="S34"/>
  <c r="P34"/>
  <c r="AC34" s="1"/>
  <c r="AE34" s="1"/>
  <c r="J34"/>
  <c r="G34"/>
  <c r="K34" s="1"/>
  <c r="M34" s="1"/>
  <c r="AW33"/>
  <c r="AX33" s="1"/>
  <c r="AT33"/>
  <c r="AN33"/>
  <c r="AK33"/>
  <c r="AO33" s="1"/>
  <c r="AQ33" s="1"/>
  <c r="AH33"/>
  <c r="AB33"/>
  <c r="Y33"/>
  <c r="V33"/>
  <c r="S33"/>
  <c r="P33"/>
  <c r="AC33" s="1"/>
  <c r="AE33" s="1"/>
  <c r="J33"/>
  <c r="G33"/>
  <c r="K33" s="1"/>
  <c r="M33" s="1"/>
  <c r="AW32"/>
  <c r="AX32" s="1"/>
  <c r="AT32"/>
  <c r="AN32"/>
  <c r="AK32"/>
  <c r="AO32" s="1"/>
  <c r="AQ32" s="1"/>
  <c r="AH32"/>
  <c r="AB32"/>
  <c r="Y32"/>
  <c r="V32"/>
  <c r="S32"/>
  <c r="P32"/>
  <c r="AC32" s="1"/>
  <c r="AE32" s="1"/>
  <c r="J32"/>
  <c r="G32"/>
  <c r="K32" s="1"/>
  <c r="M32" s="1"/>
  <c r="AW31"/>
  <c r="AX31" s="1"/>
  <c r="AT31"/>
  <c r="AN31"/>
  <c r="AK31"/>
  <c r="AO31" s="1"/>
  <c r="AQ31" s="1"/>
  <c r="AH31"/>
  <c r="AB31"/>
  <c r="Y31"/>
  <c r="V31"/>
  <c r="S31"/>
  <c r="P31"/>
  <c r="AC31" s="1"/>
  <c r="AE31" s="1"/>
  <c r="J31"/>
  <c r="G31"/>
  <c r="K31" s="1"/>
  <c r="M31" s="1"/>
  <c r="AW30"/>
  <c r="AX30" s="1"/>
  <c r="AT30"/>
  <c r="AN30"/>
  <c r="AK30"/>
  <c r="AO30" s="1"/>
  <c r="AQ30" s="1"/>
  <c r="AH30"/>
  <c r="AB30"/>
  <c r="Y30"/>
  <c r="V30"/>
  <c r="S30"/>
  <c r="P30"/>
  <c r="AC30" s="1"/>
  <c r="AE30" s="1"/>
  <c r="J30"/>
  <c r="G30"/>
  <c r="K30" s="1"/>
  <c r="M30" s="1"/>
  <c r="AW29"/>
  <c r="AX29" s="1"/>
  <c r="AT29"/>
  <c r="AN29"/>
  <c r="AK29"/>
  <c r="AO29" s="1"/>
  <c r="AQ29" s="1"/>
  <c r="AH29"/>
  <c r="AB29"/>
  <c r="Y29"/>
  <c r="V29"/>
  <c r="S29"/>
  <c r="P29"/>
  <c r="AC29" s="1"/>
  <c r="AE29" s="1"/>
  <c r="J29"/>
  <c r="G29"/>
  <c r="K29" s="1"/>
  <c r="M29" s="1"/>
  <c r="AW28"/>
  <c r="AX28" s="1"/>
  <c r="AT28"/>
  <c r="AN28"/>
  <c r="AK28"/>
  <c r="AO28" s="1"/>
  <c r="AQ28" s="1"/>
  <c r="AH28"/>
  <c r="AB28"/>
  <c r="Y28"/>
  <c r="V28"/>
  <c r="S28"/>
  <c r="P28"/>
  <c r="AC28" s="1"/>
  <c r="AE28" s="1"/>
  <c r="J28"/>
  <c r="G28"/>
  <c r="K28" s="1"/>
  <c r="M28" s="1"/>
  <c r="AW27"/>
  <c r="AX27" s="1"/>
  <c r="AT27"/>
  <c r="AN27"/>
  <c r="AK27"/>
  <c r="AO27" s="1"/>
  <c r="AQ27" s="1"/>
  <c r="AH27"/>
  <c r="AB27"/>
  <c r="Y27"/>
  <c r="V27"/>
  <c r="S27"/>
  <c r="P27"/>
  <c r="AC27" s="1"/>
  <c r="AE27" s="1"/>
  <c r="J27"/>
  <c r="G27"/>
  <c r="K27" s="1"/>
  <c r="M27" s="1"/>
  <c r="AW26"/>
  <c r="AX26" s="1"/>
  <c r="AT26"/>
  <c r="AN26"/>
  <c r="AK26"/>
  <c r="AO26" s="1"/>
  <c r="AQ26" s="1"/>
  <c r="AH26"/>
  <c r="AB26"/>
  <c r="Y26"/>
  <c r="V26"/>
  <c r="S26"/>
  <c r="P26"/>
  <c r="AC26" s="1"/>
  <c r="AE26" s="1"/>
  <c r="J26"/>
  <c r="G26"/>
  <c r="K26" s="1"/>
  <c r="M26" s="1"/>
  <c r="AW25"/>
  <c r="AX25" s="1"/>
  <c r="AT25"/>
  <c r="AN25"/>
  <c r="AK25"/>
  <c r="AO25" s="1"/>
  <c r="AQ25" s="1"/>
  <c r="AH25"/>
  <c r="AB25"/>
  <c r="Y25"/>
  <c r="V25"/>
  <c r="S25"/>
  <c r="P25"/>
  <c r="AC25" s="1"/>
  <c r="AE25" s="1"/>
  <c r="J25"/>
  <c r="G25"/>
  <c r="K25" s="1"/>
  <c r="M25" s="1"/>
  <c r="AW24"/>
  <c r="AX24" s="1"/>
  <c r="AT24"/>
  <c r="AN24"/>
  <c r="AK24"/>
  <c r="AO24" s="1"/>
  <c r="AQ24" s="1"/>
  <c r="AH24"/>
  <c r="AB24"/>
  <c r="Y24"/>
  <c r="V24"/>
  <c r="S24"/>
  <c r="P24"/>
  <c r="AC24" s="1"/>
  <c r="AE24" s="1"/>
  <c r="J24"/>
  <c r="G24"/>
  <c r="K24" s="1"/>
  <c r="M24" s="1"/>
  <c r="AW23"/>
  <c r="AX23" s="1"/>
  <c r="AT23"/>
  <c r="AN23"/>
  <c r="AK23"/>
  <c r="AO23" s="1"/>
  <c r="AQ23" s="1"/>
  <c r="AH23"/>
  <c r="AB23"/>
  <c r="Y23"/>
  <c r="V23"/>
  <c r="S23"/>
  <c r="P23"/>
  <c r="AC23" s="1"/>
  <c r="AE23" s="1"/>
  <c r="J23"/>
  <c r="G23"/>
  <c r="K23" s="1"/>
  <c r="M23" s="1"/>
  <c r="AW22"/>
  <c r="AX22" s="1"/>
  <c r="AT22"/>
  <c r="AN22"/>
  <c r="AK22"/>
  <c r="AO22" s="1"/>
  <c r="AQ22" s="1"/>
  <c r="AH22"/>
  <c r="AB22"/>
  <c r="Y22"/>
  <c r="V22"/>
  <c r="S22"/>
  <c r="P22"/>
  <c r="AC22" s="1"/>
  <c r="AE22" s="1"/>
  <c r="J22"/>
  <c r="G22"/>
  <c r="K22" s="1"/>
  <c r="M22" s="1"/>
  <c r="AW21"/>
  <c r="AX21" s="1"/>
  <c r="AT21"/>
  <c r="AN21"/>
  <c r="AK21"/>
  <c r="AO21" s="1"/>
  <c r="AQ21" s="1"/>
  <c r="AH21"/>
  <c r="AB21"/>
  <c r="Y21"/>
  <c r="V21"/>
  <c r="S21"/>
  <c r="P21"/>
  <c r="AC21" s="1"/>
  <c r="AE21" s="1"/>
  <c r="J21"/>
  <c r="G21"/>
  <c r="K21" s="1"/>
  <c r="M21" s="1"/>
  <c r="AW20"/>
  <c r="AX20" s="1"/>
  <c r="AT20"/>
  <c r="AN20"/>
  <c r="AK20"/>
  <c r="AO20" s="1"/>
  <c r="AQ20" s="1"/>
  <c r="AH20"/>
  <c r="AB20"/>
  <c r="Y20"/>
  <c r="V20"/>
  <c r="S20"/>
  <c r="P20"/>
  <c r="AC20" s="1"/>
  <c r="AE20" s="1"/>
  <c r="J20"/>
  <c r="G20"/>
  <c r="K20" s="1"/>
  <c r="M20" s="1"/>
  <c r="AW19"/>
  <c r="AX19" s="1"/>
  <c r="AT19"/>
  <c r="AN19"/>
  <c r="AK19"/>
  <c r="AO19" s="1"/>
  <c r="AQ19" s="1"/>
  <c r="AH19"/>
  <c r="AB19"/>
  <c r="Y19"/>
  <c r="V19"/>
  <c r="S19"/>
  <c r="P19"/>
  <c r="AC19" s="1"/>
  <c r="AE19" s="1"/>
  <c r="J19"/>
  <c r="G19"/>
  <c r="K19" s="1"/>
  <c r="M19" s="1"/>
  <c r="AW18"/>
  <c r="AX18" s="1"/>
  <c r="AT18"/>
  <c r="AN18"/>
  <c r="AK18"/>
  <c r="AO18" s="1"/>
  <c r="AQ18" s="1"/>
  <c r="AH18"/>
  <c r="AB18"/>
  <c r="Y18"/>
  <c r="V18"/>
  <c r="S18"/>
  <c r="P18"/>
  <c r="AC18" s="1"/>
  <c r="AE18" s="1"/>
  <c r="J18"/>
  <c r="G18"/>
  <c r="K18" s="1"/>
  <c r="M18" s="1"/>
  <c r="AW17"/>
  <c r="AT17"/>
  <c r="AX17" s="1"/>
  <c r="AN17"/>
  <c r="AK17"/>
  <c r="AO17" s="1"/>
  <c r="AQ17" s="1"/>
  <c r="AH17"/>
  <c r="AB17"/>
  <c r="Y17"/>
  <c r="V17"/>
  <c r="S17"/>
  <c r="P17"/>
  <c r="AC17" s="1"/>
  <c r="AE17" s="1"/>
  <c r="J17"/>
  <c r="G17"/>
  <c r="K17" s="1"/>
  <c r="M17" s="1"/>
  <c r="AW16"/>
  <c r="AX16" s="1"/>
  <c r="AT16"/>
  <c r="AN16"/>
  <c r="AK16"/>
  <c r="AO16" s="1"/>
  <c r="AQ16" s="1"/>
  <c r="AH16"/>
  <c r="AB16"/>
  <c r="Y16"/>
  <c r="V16"/>
  <c r="S16"/>
  <c r="P16"/>
  <c r="AC16" s="1"/>
  <c r="AE16" s="1"/>
  <c r="J16"/>
  <c r="G16"/>
  <c r="K16" s="1"/>
  <c r="M16" s="1"/>
  <c r="AW15"/>
  <c r="AX15" s="1"/>
  <c r="AT15"/>
  <c r="AN15"/>
  <c r="AK15"/>
  <c r="AO15" s="1"/>
  <c r="AQ15" s="1"/>
  <c r="AH15"/>
  <c r="AB15"/>
  <c r="Y15"/>
  <c r="V15"/>
  <c r="S15"/>
  <c r="P15"/>
  <c r="AC15" s="1"/>
  <c r="AE15" s="1"/>
  <c r="J15"/>
  <c r="G15"/>
  <c r="K15" s="1"/>
  <c r="M15" s="1"/>
  <c r="AW14"/>
  <c r="AX14" s="1"/>
  <c r="AT14"/>
  <c r="AN14"/>
  <c r="AK14"/>
  <c r="AO14" s="1"/>
  <c r="AQ14" s="1"/>
  <c r="AH14"/>
  <c r="AB14"/>
  <c r="Y14"/>
  <c r="V14"/>
  <c r="S14"/>
  <c r="P14"/>
  <c r="AC14" s="1"/>
  <c r="AE14" s="1"/>
  <c r="J14"/>
  <c r="G14"/>
  <c r="K14" s="1"/>
  <c r="M14" s="1"/>
  <c r="AW13"/>
  <c r="AT13"/>
  <c r="AX13" s="1"/>
  <c r="AN13"/>
  <c r="AK13"/>
  <c r="AO13" s="1"/>
  <c r="AQ13" s="1"/>
  <c r="AH13"/>
  <c r="AB13"/>
  <c r="Y13"/>
  <c r="V13"/>
  <c r="S13"/>
  <c r="P13"/>
  <c r="AC13" s="1"/>
  <c r="AE13" s="1"/>
  <c r="J13"/>
  <c r="G13"/>
  <c r="K13" s="1"/>
  <c r="M13" s="1"/>
  <c r="AW12"/>
  <c r="AT12"/>
  <c r="AX12" s="1"/>
  <c r="AN12"/>
  <c r="AK12"/>
  <c r="AO12" s="1"/>
  <c r="AQ12" s="1"/>
  <c r="AH12"/>
  <c r="AB12"/>
  <c r="Y12"/>
  <c r="V12"/>
  <c r="S12"/>
  <c r="P12"/>
  <c r="AC12" s="1"/>
  <c r="AE12" s="1"/>
  <c r="J12"/>
  <c r="G12"/>
  <c r="K12" s="1"/>
  <c r="M12" s="1"/>
  <c r="AW11"/>
  <c r="AT11"/>
  <c r="AX11" s="1"/>
  <c r="AN11"/>
  <c r="AK11"/>
  <c r="AO11" s="1"/>
  <c r="AQ11" s="1"/>
  <c r="AH11"/>
  <c r="AB11"/>
  <c r="Y11"/>
  <c r="V11"/>
  <c r="S11"/>
  <c r="P11"/>
  <c r="AC11" s="1"/>
  <c r="AE11" s="1"/>
  <c r="J11"/>
  <c r="G11"/>
  <c r="K11" s="1"/>
  <c r="M11" s="1"/>
  <c r="AW10"/>
  <c r="AX10" s="1"/>
  <c r="AT10"/>
  <c r="AN10"/>
  <c r="AK10"/>
  <c r="AO10" s="1"/>
  <c r="AQ10" s="1"/>
  <c r="AH10"/>
  <c r="AB10"/>
  <c r="Y10"/>
  <c r="V10"/>
  <c r="S10"/>
  <c r="AC10" s="1"/>
  <c r="AE10" s="1"/>
  <c r="P10"/>
  <c r="J10"/>
  <c r="G10"/>
  <c r="K10" s="1"/>
  <c r="M10" s="1"/>
  <c r="AW9"/>
  <c r="AX9" s="1"/>
  <c r="AT9"/>
  <c r="AN9"/>
  <c r="AK9"/>
  <c r="AO9" s="1"/>
  <c r="AQ9" s="1"/>
  <c r="AH9"/>
  <c r="AB9"/>
  <c r="Y9"/>
  <c r="V9"/>
  <c r="S9"/>
  <c r="AC9" s="1"/>
  <c r="AE9" s="1"/>
  <c r="P9"/>
  <c r="J9"/>
  <c r="G9"/>
  <c r="K9" s="1"/>
  <c r="M9" s="1"/>
  <c r="AW8"/>
  <c r="AX8" s="1"/>
  <c r="AT8"/>
  <c r="AN8"/>
  <c r="AK8"/>
  <c r="AO8" s="1"/>
  <c r="AQ8" s="1"/>
  <c r="AH8"/>
  <c r="AB8"/>
  <c r="Y8"/>
  <c r="V8"/>
  <c r="S8"/>
  <c r="AC8" s="1"/>
  <c r="AE8" s="1"/>
  <c r="P8"/>
  <c r="J8"/>
  <c r="G8"/>
  <c r="K8" s="1"/>
  <c r="M8" s="1"/>
  <c r="AW7"/>
  <c r="AX7" s="1"/>
  <c r="AT7"/>
  <c r="AN7"/>
  <c r="AK7"/>
  <c r="AO7" s="1"/>
  <c r="AQ7" s="1"/>
  <c r="AH7"/>
  <c r="AB7"/>
  <c r="Y7"/>
  <c r="V7"/>
  <c r="S7"/>
  <c r="AC7" s="1"/>
  <c r="AE7" s="1"/>
  <c r="P7"/>
  <c r="J7"/>
  <c r="G7"/>
  <c r="K7" s="1"/>
  <c r="M7" s="1"/>
  <c r="AW6"/>
  <c r="AX6" s="1"/>
  <c r="AT6"/>
  <c r="AN6"/>
  <c r="AK6"/>
  <c r="AO6" s="1"/>
  <c r="AQ6" s="1"/>
  <c r="AH6"/>
  <c r="AB6"/>
  <c r="Y6"/>
  <c r="V6"/>
  <c r="S6"/>
  <c r="AC6" s="1"/>
  <c r="AE6" s="1"/>
  <c r="P6"/>
  <c r="J6"/>
  <c r="G6"/>
  <c r="K6" s="1"/>
  <c r="M6" s="1"/>
  <c r="AW5"/>
  <c r="AX5" s="1"/>
  <c r="AT5"/>
  <c r="AN5"/>
  <c r="AK5"/>
  <c r="AO5" s="1"/>
  <c r="AQ5" s="1"/>
  <c r="AH5"/>
  <c r="AB5"/>
  <c r="Y5"/>
  <c r="V5"/>
  <c r="S5"/>
  <c r="AC5" s="1"/>
  <c r="AE5" s="1"/>
  <c r="P5"/>
  <c r="J5"/>
  <c r="G5"/>
  <c r="K5" s="1"/>
  <c r="M5" s="1"/>
  <c r="BG6" i="3" l="1"/>
  <c r="BG8"/>
  <c r="BG10"/>
  <c r="BG12"/>
  <c r="BG5"/>
  <c r="BG7"/>
  <c r="BG9"/>
  <c r="BG11"/>
  <c r="BF5"/>
  <c r="BH5" s="1"/>
  <c r="BF6"/>
  <c r="BH6" s="1"/>
  <c r="BF7"/>
  <c r="BH7" s="1"/>
  <c r="BF8"/>
  <c r="BH8" s="1"/>
  <c r="BF9"/>
  <c r="BH9" s="1"/>
  <c r="BF10"/>
  <c r="BH10" s="1"/>
  <c r="BF11"/>
  <c r="BH11" s="1"/>
  <c r="BF12"/>
  <c r="BH12" s="1"/>
  <c r="BJ6" i="2"/>
  <c r="BI6"/>
  <c r="BK6" s="1"/>
  <c r="BJ8"/>
  <c r="BI8"/>
  <c r="BK8" s="1"/>
  <c r="BJ10"/>
  <c r="BI10"/>
  <c r="BK10" s="1"/>
  <c r="BI11"/>
  <c r="BK11" s="1"/>
  <c r="BJ11"/>
  <c r="BJ12"/>
  <c r="BI12"/>
  <c r="BK12" s="1"/>
  <c r="BI13"/>
  <c r="BK13" s="1"/>
  <c r="BJ13"/>
  <c r="BJ14"/>
  <c r="BI14"/>
  <c r="BK14" s="1"/>
  <c r="BJ16"/>
  <c r="BI16"/>
  <c r="BK16" s="1"/>
  <c r="BI5"/>
  <c r="BK5" s="1"/>
  <c r="BJ5"/>
  <c r="BI7"/>
  <c r="BK7" s="1"/>
  <c r="BJ7"/>
  <c r="BI9"/>
  <c r="BK9" s="1"/>
  <c r="BJ9"/>
  <c r="BI15"/>
  <c r="BK15" s="1"/>
  <c r="BJ15"/>
  <c r="BI17"/>
  <c r="BK17" s="1"/>
  <c r="BJ17"/>
  <c r="BJ18"/>
  <c r="BI18"/>
  <c r="BK18" s="1"/>
  <c r="BI19"/>
  <c r="BK19" s="1"/>
  <c r="BJ19"/>
  <c r="BJ20"/>
  <c r="BI20"/>
  <c r="BK20" s="1"/>
  <c r="BI21"/>
  <c r="BK21" s="1"/>
  <c r="BJ21"/>
  <c r="BJ22"/>
  <c r="BI22"/>
  <c r="BK22" s="1"/>
  <c r="BI23"/>
  <c r="BK23" s="1"/>
  <c r="BJ23"/>
  <c r="BJ24"/>
  <c r="BI24"/>
  <c r="BK24" s="1"/>
  <c r="BI25"/>
  <c r="BK25" s="1"/>
  <c r="BJ25"/>
  <c r="BJ26"/>
  <c r="BI26"/>
  <c r="BK26" s="1"/>
  <c r="BI27"/>
  <c r="BK27" s="1"/>
  <c r="BJ27"/>
  <c r="BJ28"/>
  <c r="BI28"/>
  <c r="BK28" s="1"/>
  <c r="BI29"/>
  <c r="BK29" s="1"/>
  <c r="BJ29"/>
  <c r="BJ30"/>
  <c r="BI30"/>
  <c r="BK30" s="1"/>
  <c r="BI31"/>
  <c r="BK31" s="1"/>
  <c r="BJ31"/>
  <c r="BJ32"/>
  <c r="BI32"/>
  <c r="BK32" s="1"/>
  <c r="BI33"/>
  <c r="BK33" s="1"/>
  <c r="BJ33"/>
  <c r="BJ34"/>
  <c r="BI34"/>
  <c r="BK34" s="1"/>
  <c r="BI35"/>
  <c r="BK35" s="1"/>
  <c r="BJ35"/>
  <c r="BJ36"/>
  <c r="BI36"/>
  <c r="BK36" s="1"/>
  <c r="BI37"/>
  <c r="BK37" s="1"/>
  <c r="BJ37"/>
  <c r="BJ38"/>
  <c r="BI38"/>
  <c r="BK38" s="1"/>
  <c r="BI39"/>
  <c r="BK39" s="1"/>
  <c r="BJ39"/>
  <c r="BJ40"/>
  <c r="BI40"/>
  <c r="BK40" s="1"/>
  <c r="BI41"/>
  <c r="BK41" s="1"/>
  <c r="BJ41"/>
  <c r="BJ42"/>
  <c r="BI42"/>
  <c r="BK42" s="1"/>
  <c r="BI43"/>
  <c r="BK43" s="1"/>
  <c r="BJ43"/>
  <c r="BJ44"/>
  <c r="BI44"/>
  <c r="BK44" s="1"/>
  <c r="BI45"/>
  <c r="BK45" s="1"/>
  <c r="BJ45"/>
  <c r="BJ46"/>
  <c r="BI46"/>
  <c r="BK46" s="1"/>
  <c r="BI47"/>
  <c r="BK47" s="1"/>
  <c r="BJ47"/>
  <c r="BJ48"/>
  <c r="BI48"/>
  <c r="BK48" s="1"/>
  <c r="BI49"/>
  <c r="BK49" s="1"/>
  <c r="BJ49"/>
  <c r="BJ50"/>
  <c r="BI50"/>
  <c r="BK50" s="1"/>
  <c r="BI51"/>
  <c r="BK51" s="1"/>
  <c r="BJ51"/>
  <c r="BJ52"/>
  <c r="BI52"/>
  <c r="BK52" s="1"/>
  <c r="BI53"/>
  <c r="BK53" s="1"/>
  <c r="BJ53"/>
  <c r="BJ54"/>
  <c r="BI54"/>
  <c r="BK54" s="1"/>
  <c r="BA5" i="1"/>
  <c r="AZ5"/>
  <c r="BB5" s="1"/>
  <c r="BA6"/>
  <c r="AZ6"/>
  <c r="BB6" s="1"/>
  <c r="BA7"/>
  <c r="AZ7"/>
  <c r="BB7" s="1"/>
  <c r="BA8"/>
  <c r="AZ8"/>
  <c r="BB8" s="1"/>
  <c r="AZ9"/>
  <c r="BB9" s="1"/>
  <c r="BA9"/>
  <c r="BA10"/>
  <c r="AZ10"/>
  <c r="BB10" s="1"/>
  <c r="BA11"/>
  <c r="AZ11"/>
  <c r="BB11" s="1"/>
  <c r="BA12"/>
  <c r="AZ12"/>
  <c r="BB12" s="1"/>
  <c r="BA13"/>
  <c r="AZ13"/>
  <c r="BB13" s="1"/>
  <c r="BA14"/>
  <c r="AZ14"/>
  <c r="BB14" s="1"/>
  <c r="BA15"/>
  <c r="AZ15"/>
  <c r="BB15" s="1"/>
  <c r="BA16"/>
  <c r="AZ16"/>
  <c r="BB16" s="1"/>
  <c r="BA18"/>
  <c r="AZ18"/>
  <c r="BB18" s="1"/>
  <c r="BA19"/>
  <c r="AZ19"/>
  <c r="BB19" s="1"/>
  <c r="BA20"/>
  <c r="AZ20"/>
  <c r="BB20" s="1"/>
  <c r="BA21"/>
  <c r="AZ21"/>
  <c r="BB21" s="1"/>
  <c r="BA22"/>
  <c r="AZ22"/>
  <c r="BB22" s="1"/>
  <c r="BA23"/>
  <c r="AZ23"/>
  <c r="BB23" s="1"/>
  <c r="BA24"/>
  <c r="AZ24"/>
  <c r="BB24" s="1"/>
  <c r="BA25"/>
  <c r="AZ25"/>
  <c r="BB25" s="1"/>
  <c r="BA26"/>
  <c r="AZ26"/>
  <c r="BB26" s="1"/>
  <c r="BA27"/>
  <c r="AZ27"/>
  <c r="BB27" s="1"/>
  <c r="BA28"/>
  <c r="AZ28"/>
  <c r="BB28" s="1"/>
  <c r="BA29"/>
  <c r="AZ29"/>
  <c r="BB29" s="1"/>
  <c r="BA30"/>
  <c r="AZ30"/>
  <c r="BB30" s="1"/>
  <c r="BA31"/>
  <c r="AZ31"/>
  <c r="BB31" s="1"/>
  <c r="BA32"/>
  <c r="AZ32"/>
  <c r="BB32" s="1"/>
  <c r="BA33"/>
  <c r="AZ33"/>
  <c r="BB33" s="1"/>
  <c r="BA34"/>
  <c r="AZ34"/>
  <c r="BB34" s="1"/>
  <c r="BA35"/>
  <c r="AZ35"/>
  <c r="BB35" s="1"/>
  <c r="BA36"/>
  <c r="AZ36"/>
  <c r="BB36" s="1"/>
  <c r="BA37"/>
  <c r="AZ37"/>
  <c r="BB37" s="1"/>
  <c r="BA38"/>
  <c r="AZ38"/>
  <c r="BB38" s="1"/>
  <c r="BA39"/>
  <c r="AZ39"/>
  <c r="BB39" s="1"/>
  <c r="BA40"/>
  <c r="AZ40"/>
  <c r="BB40" s="1"/>
  <c r="BA41"/>
  <c r="AZ41"/>
  <c r="BB41" s="1"/>
  <c r="BA47"/>
  <c r="AZ47"/>
  <c r="BB47" s="1"/>
  <c r="BA48"/>
  <c r="AZ48"/>
  <c r="BB48" s="1"/>
  <c r="BA49"/>
  <c r="AZ49"/>
  <c r="BB49" s="1"/>
  <c r="BA50"/>
  <c r="AZ50"/>
  <c r="BB50" s="1"/>
  <c r="BA51"/>
  <c r="AZ51"/>
  <c r="BB51" s="1"/>
  <c r="BA52"/>
  <c r="AZ52"/>
  <c r="BB52" s="1"/>
  <c r="BA17"/>
  <c r="AZ17"/>
  <c r="BB17" s="1"/>
  <c r="BA42"/>
  <c r="AZ42"/>
  <c r="BB42" s="1"/>
  <c r="BA43"/>
  <c r="AZ43"/>
  <c r="BB43" s="1"/>
  <c r="BA44"/>
  <c r="AZ44"/>
  <c r="BB44" s="1"/>
  <c r="BA45"/>
  <c r="AZ45"/>
  <c r="BB45" s="1"/>
  <c r="BA46"/>
  <c r="AZ46"/>
  <c r="BB46" s="1"/>
  <c r="BA53"/>
  <c r="AZ53"/>
  <c r="BB53" s="1"/>
  <c r="BA54"/>
  <c r="AZ54"/>
  <c r="BB54" s="1"/>
  <c r="BA55"/>
  <c r="AZ55"/>
  <c r="BB55" s="1"/>
  <c r="BA56"/>
  <c r="AZ56"/>
  <c r="BB56" s="1"/>
  <c r="BA57"/>
  <c r="AZ57"/>
  <c r="BB57" s="1"/>
  <c r="BA58"/>
  <c r="AZ58"/>
  <c r="BB58" s="1"/>
  <c r="BA59"/>
  <c r="AZ59"/>
  <c r="BB59" s="1"/>
  <c r="BA60"/>
  <c r="AZ60"/>
  <c r="BB60" s="1"/>
  <c r="BA61"/>
  <c r="AZ61"/>
  <c r="BB61" s="1"/>
  <c r="AN13" i="3" l="1"/>
  <c r="BF13"/>
  <c r="M13"/>
  <c r="AZ13" l="1"/>
  <c r="AZ55" i="2"/>
  <c r="M55"/>
  <c r="AZ62" i="1"/>
  <c r="AE62"/>
  <c r="AN55" i="2"/>
  <c r="BI55"/>
  <c r="BH13" i="3"/>
  <c r="AQ62" i="1"/>
  <c r="M62"/>
  <c r="BK55" i="2" l="1"/>
  <c r="BB62" i="1"/>
  <c r="B6" i="4" l="1"/>
</calcChain>
</file>

<file path=xl/sharedStrings.xml><?xml version="1.0" encoding="utf-8"?>
<sst xmlns="http://schemas.openxmlformats.org/spreadsheetml/2006/main" count="474" uniqueCount="189">
  <si>
    <t>Ф.И.О.</t>
  </si>
  <si>
    <t>ПЛАН</t>
  </si>
  <si>
    <t>ФАКТ</t>
  </si>
  <si>
    <t>№ п/п</t>
  </si>
  <si>
    <t>%</t>
  </si>
  <si>
    <t>% выполнения УМ работы</t>
  </si>
  <si>
    <t>% выполнения Научной деятельности</t>
  </si>
  <si>
    <t>% выполнения Развития социальных сетей</t>
  </si>
  <si>
    <t>% выполнения воспитательной работы</t>
  </si>
  <si>
    <t>ИТОГО % выполнения</t>
  </si>
  <si>
    <t>КОВ</t>
  </si>
  <si>
    <t>УЧЕБНО-МЕТОДИЧЕСКАЯ РАБОТА</t>
  </si>
  <si>
    <t>НАУЧНАЯ РАБОТА</t>
  </si>
  <si>
    <t>ВОСПИТАТЕЛЬНАЯ РАБОТА</t>
  </si>
  <si>
    <t>Занимаемая ставка</t>
  </si>
  <si>
    <t>Количество организованных и проведенных мероприятий на уровне факультета и выше в течение года</t>
  </si>
  <si>
    <t>Количество проведенных мероприятий в общежитии в течение года</t>
  </si>
  <si>
    <t>Кафедра</t>
  </si>
  <si>
    <r>
      <t>К</t>
    </r>
    <r>
      <rPr>
        <b/>
        <vertAlign val="subscript"/>
        <sz val="12"/>
        <color theme="1"/>
        <rFont val="Times New Roman"/>
        <family val="1"/>
        <charset val="204"/>
      </rPr>
      <t>1</t>
    </r>
  </si>
  <si>
    <r>
      <t>К</t>
    </r>
    <r>
      <rPr>
        <b/>
        <vertAlign val="subscript"/>
        <sz val="12"/>
        <color theme="1"/>
        <rFont val="Times New Roman"/>
        <family val="1"/>
        <charset val="204"/>
      </rPr>
      <t>2</t>
    </r>
  </si>
  <si>
    <r>
      <t>К</t>
    </r>
    <r>
      <rPr>
        <b/>
        <vertAlign val="subscript"/>
        <sz val="12"/>
        <color theme="1"/>
        <rFont val="Times New Roman"/>
        <family val="1"/>
        <charset val="204"/>
      </rPr>
      <t>4</t>
    </r>
  </si>
  <si>
    <r>
      <t>К</t>
    </r>
    <r>
      <rPr>
        <b/>
        <vertAlign val="subscript"/>
        <sz val="12"/>
        <color theme="1"/>
        <rFont val="Times New Roman"/>
        <family val="1"/>
        <charset val="204"/>
      </rPr>
      <t>5</t>
    </r>
  </si>
  <si>
    <t>ИТОГО КОЭФФИЦИЕНТ</t>
  </si>
  <si>
    <t>К</t>
  </si>
  <si>
    <t>К1</t>
  </si>
  <si>
    <t>К2</t>
  </si>
  <si>
    <t>К4</t>
  </si>
  <si>
    <t>К5</t>
  </si>
  <si>
    <t xml:space="preserve">АССИСТЕНТЫ </t>
  </si>
  <si>
    <t>ДОЦЕНТЫ</t>
  </si>
  <si>
    <t>ПРОФЕССОРА</t>
  </si>
  <si>
    <t>Количество актов внедрения</t>
  </si>
  <si>
    <t>Участие в рабочих группах и различных комиссиях</t>
  </si>
  <si>
    <t>ПРОФЕССИОНАЛЬНЫЙ РОСТ</t>
  </si>
  <si>
    <t>Издание одного учебного либо учебно-методического пособия единолично, либо в соавторстве</t>
  </si>
  <si>
    <t>Разработка и внедрение инновационных образовательных технологии» PBL, TBL, CBL и др.</t>
  </si>
  <si>
    <t xml:space="preserve">Количество публикаций в отечественных изданиях, рекомендованных комитетом науки МОН РК. </t>
  </si>
  <si>
    <t>Участие в НТП</t>
  </si>
  <si>
    <t xml:space="preserve">Количество докладов на международных конференциях, проводимых в РК. </t>
  </si>
  <si>
    <t>НИРС</t>
  </si>
  <si>
    <t>Уровень владения государственным языком (В2)</t>
  </si>
  <si>
    <t>Уровень владения  английским  языком (Intermediate)</t>
  </si>
  <si>
    <t>% выполнения Профессионального роста</t>
  </si>
  <si>
    <t xml:space="preserve">Количество статей, опубликованных в реферируемых зарубежных научных  изданиях как единолично, так и в соавторстве. </t>
  </si>
  <si>
    <t xml:space="preserve">Количество докладов на зарубежных международных конференциях. </t>
  </si>
  <si>
    <t xml:space="preserve">Количество патентов. </t>
  </si>
  <si>
    <t>Мельдеханов Т.Т.</t>
  </si>
  <si>
    <t>Нурмухамбетов А.Н.</t>
  </si>
  <si>
    <t>микробиологии</t>
  </si>
  <si>
    <t xml:space="preserve">Рейтинг Департамента </t>
  </si>
  <si>
    <t>Нурпеисова И.К.</t>
  </si>
  <si>
    <t>Танеева Г.Т.</t>
  </si>
  <si>
    <t>Кыдырбаева А.К.</t>
  </si>
  <si>
    <t>Жузжан К.Е.</t>
  </si>
  <si>
    <t>Кашаганова Ж.А.</t>
  </si>
  <si>
    <t>Жумагул М.Ж.</t>
  </si>
  <si>
    <t>Молекулярная биология и генетика</t>
  </si>
  <si>
    <t>Нуртаева К.С.</t>
  </si>
  <si>
    <t>молекулярной биологии и генетики</t>
  </si>
  <si>
    <t>Альмухамбетова С.К.</t>
  </si>
  <si>
    <t>Куандыков Е.У.</t>
  </si>
  <si>
    <t>Молекулярной биологии и генетики</t>
  </si>
  <si>
    <t>Атагулова Г.Д.</t>
  </si>
  <si>
    <t>Асылхан Б.</t>
  </si>
  <si>
    <t>Жунисбек Б.</t>
  </si>
  <si>
    <t>Буткей  С.</t>
  </si>
  <si>
    <t>Джакипбаева  Р.А.</t>
  </si>
  <si>
    <t>Жиленко  Ю.В.</t>
  </si>
  <si>
    <t>Короткий  А.П.</t>
  </si>
  <si>
    <t>Калым  Е.</t>
  </si>
  <si>
    <t>Камбарова А.Ж.</t>
  </si>
  <si>
    <t>Китапиянов  А.Д.</t>
  </si>
  <si>
    <t>Маршалхан  А.</t>
  </si>
  <si>
    <t>Искаков  М.Е.</t>
  </si>
  <si>
    <t>Унтаев  Ж.К.</t>
  </si>
  <si>
    <t>Лозбина  А.В.</t>
  </si>
  <si>
    <t>Чыныбаев  Н.У.</t>
  </si>
  <si>
    <t>Чинибаев  С.Т.</t>
  </si>
  <si>
    <t>Талгат А.</t>
  </si>
  <si>
    <t>Сулейменова А.В.</t>
  </si>
  <si>
    <t>Кудериев Ж.К.</t>
  </si>
  <si>
    <t>Пазилова К</t>
  </si>
  <si>
    <t>Кален Ф</t>
  </si>
  <si>
    <t>Радоснова О.И.</t>
  </si>
  <si>
    <t>физического восп. и здоровья</t>
  </si>
  <si>
    <t>Фадеева О.Ю.</t>
  </si>
  <si>
    <t>Бекболатов Т.С.</t>
  </si>
  <si>
    <t>Бекболатова  А.Ш.</t>
  </si>
  <si>
    <t>Асубаева Г.Р.</t>
  </si>
  <si>
    <t>Джигарбаев  Б.Т.</t>
  </si>
  <si>
    <t>Самойленко А.Н.</t>
  </si>
  <si>
    <t>Сатубалдин Ж.Ж.</t>
  </si>
  <si>
    <t>Шемкутова  Е.Ю.</t>
  </si>
  <si>
    <t xml:space="preserve">физ. восп. и здоровья </t>
  </si>
  <si>
    <t>Ким Т.А.</t>
  </si>
  <si>
    <t>Жоламанов М.Е.</t>
  </si>
  <si>
    <t>Табанова Р.А.</t>
  </si>
  <si>
    <t>Жукешева М.К.</t>
  </si>
  <si>
    <t>Иманбекова Ж.А.</t>
  </si>
  <si>
    <t>Муратова А.Н.</t>
  </si>
  <si>
    <t>патфиз</t>
  </si>
  <si>
    <t>Рыспекова Н.Н.</t>
  </si>
  <si>
    <t>Жуйко Н.В.</t>
  </si>
  <si>
    <t>Мырзагулова С.Е.</t>
  </si>
  <si>
    <t>Баймуханова Д.М.</t>
  </si>
  <si>
    <t>Толепбергенова М.Ж.</t>
  </si>
  <si>
    <t>Балабекова М.К.</t>
  </si>
  <si>
    <t>Лебекова Ж.Т.</t>
  </si>
  <si>
    <t>Бармакова А.М.</t>
  </si>
  <si>
    <t>Джумабаева С.М.</t>
  </si>
  <si>
    <t>Бекболатова К.А.</t>
  </si>
  <si>
    <t>Хандилла З.М.</t>
  </si>
  <si>
    <t>Исраилова Ш.В.</t>
  </si>
  <si>
    <t>Ахметова М.О.</t>
  </si>
  <si>
    <t>Урумбаева К.У.</t>
  </si>
  <si>
    <t>Мустафина К.К.</t>
  </si>
  <si>
    <t>Кудайбергенулы К</t>
  </si>
  <si>
    <t>Бегадилова Т.С.</t>
  </si>
  <si>
    <t>Таурбаева Н.Т.</t>
  </si>
  <si>
    <t>Бисекенова А.Л.</t>
  </si>
  <si>
    <t>Акышбаева Г.С.</t>
  </si>
  <si>
    <t>Досымбекова Р.С.</t>
  </si>
  <si>
    <t>Мухамадиева Е.О.</t>
  </si>
  <si>
    <t>Яхин Р.Ф.</t>
  </si>
  <si>
    <t>биохимия</t>
  </si>
  <si>
    <t>Жакыпбекова С.С.</t>
  </si>
  <si>
    <t>Булыгин К.А.</t>
  </si>
  <si>
    <t>Ерджанова С.С.</t>
  </si>
  <si>
    <t>Киргизбаева А.А.</t>
  </si>
  <si>
    <t xml:space="preserve">биохимия </t>
  </si>
  <si>
    <t>Шарипов К.О.</t>
  </si>
  <si>
    <t>Кафедра общей иммунологии</t>
  </si>
  <si>
    <t>кафедра общей иммунологии</t>
  </si>
  <si>
    <t>Шортанбаев А.А.</t>
  </si>
  <si>
    <t>общая иммунология</t>
  </si>
  <si>
    <t>Кагазбекова Г.К.</t>
  </si>
  <si>
    <t>химия</t>
  </si>
  <si>
    <t>Алмабекова А.А.</t>
  </si>
  <si>
    <t>Нечепуренко Е.В.</t>
  </si>
  <si>
    <t>Карлова Э.К.</t>
  </si>
  <si>
    <t>Кусаинова А.К.</t>
  </si>
  <si>
    <t>Кусаинова Ж.Ж.</t>
  </si>
  <si>
    <t>Садыкова Г.С.</t>
  </si>
  <si>
    <t>Есимжан А.Е.</t>
  </si>
  <si>
    <t xml:space="preserve">химия </t>
  </si>
  <si>
    <t>Алиев Н.У.</t>
  </si>
  <si>
    <t>Айхожаева М.Т.</t>
  </si>
  <si>
    <t xml:space="preserve">Искакова У.Б. </t>
  </si>
  <si>
    <t>Исмагулова Т.М.</t>
  </si>
  <si>
    <t>Асан Г.К.</t>
  </si>
  <si>
    <t>валеология</t>
  </si>
  <si>
    <t>Абишева З.С.</t>
  </si>
  <si>
    <t xml:space="preserve"> Валеология  </t>
  </si>
  <si>
    <t>Джусипбекова Б.А.</t>
  </si>
  <si>
    <t>Кожаниязова А.Н.</t>
  </si>
  <si>
    <t>Абдирова Т.О.</t>
  </si>
  <si>
    <t>Артыкбаева У.С.</t>
  </si>
  <si>
    <t>норм.физ</t>
  </si>
  <si>
    <t>Махамбетова М.Б</t>
  </si>
  <si>
    <t>Жумакова Т.А.</t>
  </si>
  <si>
    <t>Рыспекова Ш.О.</t>
  </si>
  <si>
    <t>Атанова Н.А.</t>
  </si>
  <si>
    <t xml:space="preserve">норм. физ. </t>
  </si>
  <si>
    <t>Cоколов А.Д.</t>
  </si>
  <si>
    <t>норм. физ.</t>
  </si>
  <si>
    <t>Шайхынбекова Р.М.</t>
  </si>
  <si>
    <t>Байболатова Л.М.</t>
  </si>
  <si>
    <t>Игибаева А.С.</t>
  </si>
  <si>
    <t>модуль норм.физ</t>
  </si>
  <si>
    <t>Рослякова Е.М.</t>
  </si>
  <si>
    <t>Хасенова К.Х.</t>
  </si>
  <si>
    <t>Байжанова Н.С.</t>
  </si>
  <si>
    <t>Бисерова А.Г.</t>
  </si>
  <si>
    <t>Алипбекова А.С.</t>
  </si>
  <si>
    <t xml:space="preserve">норм. физ. мод. </t>
  </si>
  <si>
    <t>норм.физ.мод</t>
  </si>
  <si>
    <t>норм.физ.мод.</t>
  </si>
  <si>
    <t>Нурмуханбетова А.А.</t>
  </si>
  <si>
    <t>Талгатбекова Д.Ж.</t>
  </si>
  <si>
    <t>Кожанова С.В.</t>
  </si>
  <si>
    <t>Тарабаева А.С.</t>
  </si>
  <si>
    <t>Балпанова Г.Т.</t>
  </si>
  <si>
    <t>Бижигитова Б.Б.</t>
  </si>
  <si>
    <t>Битанова Э. Ж.</t>
  </si>
  <si>
    <t>Таракова К.А</t>
  </si>
  <si>
    <t>Учебно-методическая работа 17%</t>
  </si>
  <si>
    <t>Научная работа 41%</t>
  </si>
  <si>
    <t>Профессиональный рост 28%</t>
  </si>
  <si>
    <t>Воспитательная работа 27%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</si>
</sst>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/>
    </xf>
    <xf numFmtId="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vertical="center" textRotation="90" wrapText="1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9" fontId="1" fillId="4" borderId="1" xfId="0" applyNumberFormat="1" applyFont="1" applyFill="1" applyBorder="1" applyAlignment="1">
      <alignment horizontal="center" vertical="center"/>
    </xf>
    <xf numFmtId="1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0" xfId="0" applyFont="1" applyAlignment="1">
      <alignment wrapText="1"/>
    </xf>
    <xf numFmtId="9" fontId="1" fillId="2" borderId="1" xfId="0" applyNumberFormat="1" applyFont="1" applyFill="1" applyBorder="1" applyAlignment="1">
      <alignment horizontal="center" wrapText="1"/>
    </xf>
    <xf numFmtId="9" fontId="1" fillId="4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4" borderId="3" xfId="0" applyFont="1" applyFill="1" applyBorder="1" applyAlignment="1">
      <alignment horizontal="left" wrapText="1"/>
    </xf>
    <xf numFmtId="9" fontId="0" fillId="0" borderId="0" xfId="0" applyNumberFormat="1"/>
    <xf numFmtId="0" fontId="9" fillId="0" borderId="0" xfId="0" applyFont="1"/>
    <xf numFmtId="9" fontId="9" fillId="0" borderId="0" xfId="1" applyFont="1"/>
    <xf numFmtId="49" fontId="1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/>
    </xf>
    <xf numFmtId="9" fontId="1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/>
    <xf numFmtId="0" fontId="3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left" wrapText="1"/>
    </xf>
    <xf numFmtId="12" fontId="3" fillId="4" borderId="1" xfId="0" applyNumberFormat="1" applyFont="1" applyFill="1" applyBorder="1" applyAlignment="1">
      <alignment horizontal="center" wrapText="1"/>
    </xf>
    <xf numFmtId="12" fontId="5" fillId="4" borderId="1" xfId="0" applyNumberFormat="1" applyFont="1" applyFill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wrapText="1"/>
    </xf>
    <xf numFmtId="9" fontId="3" fillId="4" borderId="1" xfId="0" applyNumberFormat="1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3" xfId="0" applyFont="1" applyFill="1" applyBorder="1" applyAlignment="1"/>
    <xf numFmtId="0" fontId="3" fillId="4" borderId="1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9" fontId="1" fillId="0" borderId="0" xfId="0" applyNumberFormat="1" applyFont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wrapText="1"/>
    </xf>
    <xf numFmtId="0" fontId="3" fillId="4" borderId="11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8" fillId="4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 applyAlignment="1"/>
    <xf numFmtId="9" fontId="14" fillId="4" borderId="1" xfId="0" applyNumberFormat="1" applyFont="1" applyFill="1" applyBorder="1" applyAlignment="1">
      <alignment horizontal="center"/>
    </xf>
    <xf numFmtId="0" fontId="13" fillId="4" borderId="1" xfId="0" applyNumberFormat="1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3" fillId="0" borderId="9" xfId="0" applyFont="1" applyBorder="1" applyAlignment="1">
      <alignment vertical="top" wrapText="1"/>
    </xf>
    <xf numFmtId="0" fontId="13" fillId="4" borderId="3" xfId="0" applyFont="1" applyFill="1" applyBorder="1" applyAlignment="1">
      <alignment horizontal="left" wrapText="1"/>
    </xf>
    <xf numFmtId="0" fontId="8" fillId="4" borderId="4" xfId="0" applyFont="1" applyFill="1" applyBorder="1" applyAlignment="1">
      <alignment horizontal="center"/>
    </xf>
    <xf numFmtId="9" fontId="14" fillId="2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12" fontId="13" fillId="4" borderId="1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12" fontId="3" fillId="4" borderId="5" xfId="0" applyNumberFormat="1" applyFont="1" applyFill="1" applyBorder="1" applyAlignment="1">
      <alignment horizontal="center" wrapText="1"/>
    </xf>
    <xf numFmtId="9" fontId="1" fillId="4" borderId="1" xfId="0" applyNumberFormat="1" applyFont="1" applyFill="1" applyBorder="1" applyAlignment="1">
      <alignment horizontal="center" vertical="center" wrapText="1"/>
    </xf>
    <xf numFmtId="12" fontId="13" fillId="4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textRotation="90"/>
    </xf>
    <xf numFmtId="0" fontId="1" fillId="2" borderId="10" xfId="0" applyFont="1" applyFill="1" applyBorder="1" applyAlignment="1">
      <alignment horizontal="center" textRotation="90"/>
    </xf>
    <xf numFmtId="0" fontId="1" fillId="2" borderId="5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textRotation="90"/>
    </xf>
    <xf numFmtId="10" fontId="2" fillId="2" borderId="1" xfId="0" applyNumberFormat="1" applyFont="1" applyFill="1" applyBorder="1" applyAlignment="1">
      <alignment horizontal="center" vertical="center" wrapText="1"/>
    </xf>
    <xf numFmtId="10" fontId="4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0" fontId="4" fillId="4" borderId="2" xfId="0" applyNumberFormat="1" applyFont="1" applyFill="1" applyBorder="1" applyAlignment="1">
      <alignment horizontal="center" vertical="center" wrapText="1"/>
    </xf>
    <xf numFmtId="10" fontId="4" fillId="4" borderId="6" xfId="0" applyNumberFormat="1" applyFont="1" applyFill="1" applyBorder="1" applyAlignment="1">
      <alignment horizontal="center" vertical="center" wrapText="1"/>
    </xf>
    <xf numFmtId="10" fontId="4" fillId="4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/>
    </xf>
    <xf numFmtId="0" fontId="1" fillId="2" borderId="10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  <xf numFmtId="0" fontId="1" fillId="3" borderId="7" xfId="0" applyFont="1" applyFill="1" applyBorder="1" applyAlignment="1">
      <alignment horizontal="center" vertical="center" textRotation="90" wrapText="1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textRotation="90" wrapText="1"/>
    </xf>
    <xf numFmtId="0" fontId="1" fillId="3" borderId="8" xfId="0" applyFont="1" applyFill="1" applyBorder="1" applyAlignment="1">
      <alignment horizontal="center" vertical="center" textRotation="90" wrapText="1"/>
    </xf>
    <xf numFmtId="0" fontId="1" fillId="3" borderId="12" xfId="0" applyFont="1" applyFill="1" applyBorder="1" applyAlignment="1">
      <alignment horizontal="center" vertical="center" textRotation="90" wrapText="1"/>
    </xf>
    <xf numFmtId="0" fontId="1" fillId="3" borderId="11" xfId="0" applyFont="1" applyFill="1" applyBorder="1" applyAlignment="1">
      <alignment horizontal="center" vertical="center" textRotation="90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textRotation="90" wrapText="1"/>
    </xf>
    <xf numFmtId="2" fontId="1" fillId="0" borderId="6" xfId="0" applyNumberFormat="1" applyFont="1" applyBorder="1" applyAlignment="1">
      <alignment horizontal="center" vertical="center" textRotation="90" wrapText="1"/>
    </xf>
    <xf numFmtId="2" fontId="1" fillId="0" borderId="3" xfId="0" applyNumberFormat="1" applyFont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9" fontId="1" fillId="5" borderId="1" xfId="0" applyNumberFormat="1" applyFont="1" applyFill="1" applyBorder="1" applyAlignment="1">
      <alignment horizontal="center" vertical="center" wrapText="1"/>
    </xf>
    <xf numFmtId="9" fontId="1" fillId="5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F9966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УД Наук о жизни</a:t>
            </a:r>
          </a:p>
        </c:rich>
      </c:tx>
      <c:layout/>
    </c:title>
    <c:plotArea>
      <c:layout/>
      <c:radarChart>
        <c:radarStyle val="marker"/>
        <c:ser>
          <c:idx val="0"/>
          <c:order val="0"/>
          <c:cat>
            <c:strRef>
              <c:f>'Паучки УД Наук о жизни'!$A$1:$A$4</c:f>
              <c:strCache>
                <c:ptCount val="4"/>
                <c:pt idx="0">
                  <c:v>Учебно-методическая работа 17%</c:v>
                </c:pt>
                <c:pt idx="1">
                  <c:v>Научная работа 41%</c:v>
                </c:pt>
                <c:pt idx="2">
                  <c:v>Профессиональный рост 28%</c:v>
                </c:pt>
                <c:pt idx="3">
                  <c:v>Воспитательная работа 27%</c:v>
                </c:pt>
              </c:strCache>
            </c:strRef>
          </c:cat>
          <c:val>
            <c:numRef>
              <c:f>'Паучки УД Наук о жизни'!$B$1:$B$4</c:f>
              <c:numCache>
                <c:formatCode>0%</c:formatCode>
                <c:ptCount val="4"/>
                <c:pt idx="0">
                  <c:v>0.16518518518518521</c:v>
                </c:pt>
                <c:pt idx="1">
                  <c:v>0.41024579678362577</c:v>
                </c:pt>
                <c:pt idx="2">
                  <c:v>0.28450292397660831</c:v>
                </c:pt>
                <c:pt idx="3">
                  <c:v>0.27064327485380119</c:v>
                </c:pt>
              </c:numCache>
            </c:numRef>
          </c:val>
        </c:ser>
        <c:ser>
          <c:idx val="1"/>
          <c:order val="1"/>
          <c:cat>
            <c:strRef>
              <c:f>'Паучки УД Наук о жизни'!$A$1:$A$4</c:f>
              <c:strCache>
                <c:ptCount val="4"/>
                <c:pt idx="0">
                  <c:v>Учебно-методическая работа 17%</c:v>
                </c:pt>
                <c:pt idx="1">
                  <c:v>Научная работа 41%</c:v>
                </c:pt>
                <c:pt idx="2">
                  <c:v>Профессиональный рост 28%</c:v>
                </c:pt>
                <c:pt idx="3">
                  <c:v>Воспитательная работа 27%</c:v>
                </c:pt>
              </c:strCache>
            </c:strRef>
          </c:cat>
          <c:val>
            <c:numRef>
              <c:f>'Паучки УД Наук о жизни'!$C$1:$C$4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79178368"/>
        <c:axId val="79196544"/>
      </c:radarChart>
      <c:catAx>
        <c:axId val="79178368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79196544"/>
        <c:crosses val="autoZero"/>
        <c:auto val="1"/>
        <c:lblAlgn val="ctr"/>
        <c:lblOffset val="100"/>
      </c:catAx>
      <c:valAx>
        <c:axId val="79196544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7917836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342899</xdr:colOff>
      <xdr:row>0</xdr:row>
      <xdr:rowOff>104775</xdr:rowOff>
    </xdr:from>
    <xdr:to>
      <xdr:col>14</xdr:col>
      <xdr:colOff>581025</xdr:colOff>
      <xdr:row>24</xdr:row>
      <xdr:rowOff>28575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2"/>
  <sheetViews>
    <sheetView zoomScaleNormal="100" workbookViewId="0">
      <pane xSplit="2" ySplit="4" topLeftCell="AK5" activePane="bottomRight" state="frozen"/>
      <selection pane="topRight" activeCell="C1" sqref="C1"/>
      <selection pane="bottomLeft" activeCell="A4" sqref="A4"/>
      <selection pane="bottomRight" activeCell="AS59" sqref="AS59"/>
    </sheetView>
  </sheetViews>
  <sheetFormatPr defaultRowHeight="15.75"/>
  <cols>
    <col min="1" max="1" width="7.140625" style="10" customWidth="1"/>
    <col min="2" max="2" width="27.140625" style="3" customWidth="1"/>
    <col min="3" max="3" width="36.42578125" style="32" customWidth="1"/>
    <col min="4" max="4" width="8.85546875" style="3" customWidth="1"/>
    <col min="5" max="6" width="7.7109375" style="3" customWidth="1"/>
    <col min="7" max="7" width="8.28515625" style="7" customWidth="1"/>
    <col min="8" max="8" width="8" style="3" customWidth="1"/>
    <col min="9" max="9" width="7.42578125" style="3" customWidth="1"/>
    <col min="10" max="10" width="9.140625" style="3" customWidth="1"/>
    <col min="11" max="12" width="8.42578125" style="3" customWidth="1"/>
    <col min="13" max="13" width="8.28515625" style="7" customWidth="1"/>
    <col min="14" max="14" width="7.5703125" style="3" customWidth="1"/>
    <col min="15" max="15" width="8.5703125" style="3" customWidth="1"/>
    <col min="16" max="25" width="8.42578125" style="3" customWidth="1"/>
    <col min="26" max="26" width="8.140625" style="3" customWidth="1"/>
    <col min="27" max="28" width="7.85546875" style="3" customWidth="1"/>
    <col min="29" max="30" width="7.5703125" style="3" customWidth="1"/>
    <col min="31" max="31" width="8.28515625" style="7" customWidth="1"/>
    <col min="32" max="33" width="9.140625" style="3" customWidth="1"/>
    <col min="34" max="34" width="8.28515625" style="7" customWidth="1"/>
    <col min="35" max="36" width="9.140625" style="3" customWidth="1"/>
    <col min="37" max="40" width="8.28515625" style="7" customWidth="1"/>
    <col min="41" max="42" width="9.140625" style="3" customWidth="1"/>
    <col min="43" max="43" width="9.140625" style="7" customWidth="1"/>
    <col min="44" max="44" width="8" style="3" customWidth="1"/>
    <col min="45" max="45" width="8.140625" style="3" customWidth="1"/>
    <col min="46" max="46" width="10.140625" style="3" customWidth="1"/>
    <col min="47" max="47" width="8.28515625" style="3" customWidth="1"/>
    <col min="48" max="48" width="8" style="3" customWidth="1"/>
    <col min="49" max="49" width="7.42578125" style="3" customWidth="1"/>
    <col min="50" max="51" width="8.7109375" style="3" customWidth="1"/>
    <col min="52" max="52" width="7.7109375" style="7" customWidth="1"/>
    <col min="53" max="53" width="9.140625" style="3" customWidth="1"/>
    <col min="54" max="16384" width="9.140625" style="3"/>
  </cols>
  <sheetData>
    <row r="1" spans="1:54" ht="27.75" customHeight="1">
      <c r="A1" s="121" t="s">
        <v>28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0" t="s">
        <v>9</v>
      </c>
      <c r="BB1" s="115" t="s">
        <v>22</v>
      </c>
    </row>
    <row r="2" spans="1:54" s="10" customFormat="1" ht="27.75" customHeight="1">
      <c r="A2" s="134" t="s">
        <v>3</v>
      </c>
      <c r="B2" s="133" t="s">
        <v>0</v>
      </c>
      <c r="C2" s="127" t="s">
        <v>17</v>
      </c>
      <c r="D2" s="123" t="s">
        <v>14</v>
      </c>
      <c r="E2" s="122" t="s">
        <v>11</v>
      </c>
      <c r="F2" s="122"/>
      <c r="G2" s="122"/>
      <c r="H2" s="122"/>
      <c r="I2" s="122"/>
      <c r="J2" s="122"/>
      <c r="K2" s="119" t="s">
        <v>5</v>
      </c>
      <c r="L2" s="119"/>
      <c r="M2" s="119"/>
      <c r="N2" s="122" t="s">
        <v>12</v>
      </c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19" t="s">
        <v>6</v>
      </c>
      <c r="AD2" s="119"/>
      <c r="AE2" s="119"/>
      <c r="AF2" s="130" t="s">
        <v>33</v>
      </c>
      <c r="AG2" s="131"/>
      <c r="AH2" s="131"/>
      <c r="AI2" s="131"/>
      <c r="AJ2" s="131"/>
      <c r="AK2" s="131"/>
      <c r="AL2" s="131"/>
      <c r="AM2" s="131"/>
      <c r="AN2" s="132"/>
      <c r="AO2" s="119" t="s">
        <v>42</v>
      </c>
      <c r="AP2" s="119"/>
      <c r="AQ2" s="119"/>
      <c r="AR2" s="122" t="s">
        <v>13</v>
      </c>
      <c r="AS2" s="122"/>
      <c r="AT2" s="122"/>
      <c r="AU2" s="122"/>
      <c r="AV2" s="122"/>
      <c r="AW2" s="122"/>
      <c r="AX2" s="119" t="s">
        <v>8</v>
      </c>
      <c r="AY2" s="119"/>
      <c r="AZ2" s="119"/>
      <c r="BA2" s="120"/>
      <c r="BB2" s="116"/>
    </row>
    <row r="3" spans="1:54" ht="158.25" customHeight="1">
      <c r="A3" s="134"/>
      <c r="B3" s="133"/>
      <c r="C3" s="128"/>
      <c r="D3" s="123"/>
      <c r="E3" s="123" t="s">
        <v>34</v>
      </c>
      <c r="F3" s="123"/>
      <c r="G3" s="123"/>
      <c r="H3" s="123" t="s">
        <v>35</v>
      </c>
      <c r="I3" s="123"/>
      <c r="J3" s="123"/>
      <c r="K3" s="119"/>
      <c r="L3" s="119"/>
      <c r="M3" s="119"/>
      <c r="N3" s="123" t="s">
        <v>36</v>
      </c>
      <c r="O3" s="123"/>
      <c r="P3" s="123"/>
      <c r="Q3" s="124" t="s">
        <v>37</v>
      </c>
      <c r="R3" s="125"/>
      <c r="S3" s="126"/>
      <c r="T3" s="124" t="s">
        <v>38</v>
      </c>
      <c r="U3" s="125"/>
      <c r="V3" s="126"/>
      <c r="W3" s="124" t="s">
        <v>31</v>
      </c>
      <c r="X3" s="125"/>
      <c r="Y3" s="126"/>
      <c r="Z3" s="123" t="s">
        <v>39</v>
      </c>
      <c r="AA3" s="123"/>
      <c r="AB3" s="123"/>
      <c r="AC3" s="119"/>
      <c r="AD3" s="119"/>
      <c r="AE3" s="119"/>
      <c r="AF3" s="124" t="s">
        <v>40</v>
      </c>
      <c r="AG3" s="125"/>
      <c r="AH3" s="126"/>
      <c r="AI3" s="124" t="s">
        <v>41</v>
      </c>
      <c r="AJ3" s="125"/>
      <c r="AK3" s="126"/>
      <c r="AL3" s="124" t="s">
        <v>32</v>
      </c>
      <c r="AM3" s="125"/>
      <c r="AN3" s="126"/>
      <c r="AO3" s="119"/>
      <c r="AP3" s="119"/>
      <c r="AQ3" s="119"/>
      <c r="AR3" s="118" t="s">
        <v>15</v>
      </c>
      <c r="AS3" s="118"/>
      <c r="AT3" s="118"/>
      <c r="AU3" s="118" t="s">
        <v>16</v>
      </c>
      <c r="AV3" s="118"/>
      <c r="AW3" s="118"/>
      <c r="AX3" s="119"/>
      <c r="AY3" s="119"/>
      <c r="AZ3" s="119"/>
      <c r="BA3" s="120"/>
      <c r="BB3" s="117"/>
    </row>
    <row r="4" spans="1:54" ht="18.75" customHeight="1">
      <c r="A4" s="134"/>
      <c r="B4" s="133"/>
      <c r="C4" s="129"/>
      <c r="D4" s="123"/>
      <c r="E4" s="1" t="s">
        <v>1</v>
      </c>
      <c r="F4" s="1" t="s">
        <v>2</v>
      </c>
      <c r="G4" s="6" t="s">
        <v>4</v>
      </c>
      <c r="H4" s="1" t="s">
        <v>1</v>
      </c>
      <c r="I4" s="1" t="s">
        <v>2</v>
      </c>
      <c r="J4" s="1" t="s">
        <v>4</v>
      </c>
      <c r="K4" s="9"/>
      <c r="L4" s="12" t="s">
        <v>10</v>
      </c>
      <c r="M4" s="12" t="s">
        <v>24</v>
      </c>
      <c r="N4" s="29" t="s">
        <v>1</v>
      </c>
      <c r="O4" s="29" t="s">
        <v>2</v>
      </c>
      <c r="P4" s="29" t="s">
        <v>4</v>
      </c>
      <c r="Q4" s="29" t="s">
        <v>1</v>
      </c>
      <c r="R4" s="29" t="s">
        <v>2</v>
      </c>
      <c r="S4" s="29" t="s">
        <v>4</v>
      </c>
      <c r="T4" s="29" t="s">
        <v>1</v>
      </c>
      <c r="U4" s="29" t="s">
        <v>2</v>
      </c>
      <c r="V4" s="29" t="s">
        <v>4</v>
      </c>
      <c r="W4" s="29" t="s">
        <v>1</v>
      </c>
      <c r="X4" s="29" t="s">
        <v>2</v>
      </c>
      <c r="Y4" s="29" t="s">
        <v>4</v>
      </c>
      <c r="Z4" s="29" t="s">
        <v>1</v>
      </c>
      <c r="AA4" s="29" t="s">
        <v>2</v>
      </c>
      <c r="AB4" s="29" t="s">
        <v>4</v>
      </c>
      <c r="AC4" s="9"/>
      <c r="AD4" s="12" t="s">
        <v>10</v>
      </c>
      <c r="AE4" s="12" t="s">
        <v>25</v>
      </c>
      <c r="AF4" s="29" t="s">
        <v>1</v>
      </c>
      <c r="AG4" s="29" t="s">
        <v>2</v>
      </c>
      <c r="AH4" s="6" t="s">
        <v>4</v>
      </c>
      <c r="AI4" s="29" t="s">
        <v>1</v>
      </c>
      <c r="AJ4" s="29" t="s">
        <v>2</v>
      </c>
      <c r="AK4" s="6" t="s">
        <v>4</v>
      </c>
      <c r="AL4" s="29" t="s">
        <v>1</v>
      </c>
      <c r="AM4" s="29" t="s">
        <v>2</v>
      </c>
      <c r="AN4" s="6" t="s">
        <v>4</v>
      </c>
      <c r="AO4" s="9"/>
      <c r="AP4" s="12" t="s">
        <v>10</v>
      </c>
      <c r="AQ4" s="12" t="s">
        <v>26</v>
      </c>
      <c r="AR4" s="28" t="s">
        <v>1</v>
      </c>
      <c r="AS4" s="28" t="s">
        <v>2</v>
      </c>
      <c r="AT4" s="28" t="s">
        <v>4</v>
      </c>
      <c r="AU4" s="28" t="s">
        <v>1</v>
      </c>
      <c r="AV4" s="28" t="s">
        <v>2</v>
      </c>
      <c r="AW4" s="28" t="s">
        <v>4</v>
      </c>
      <c r="AX4" s="9"/>
      <c r="AY4" s="12" t="s">
        <v>10</v>
      </c>
      <c r="AZ4" s="12" t="s">
        <v>27</v>
      </c>
      <c r="BA4" s="4" t="s">
        <v>4</v>
      </c>
      <c r="BB4" s="4" t="s">
        <v>23</v>
      </c>
    </row>
    <row r="5" spans="1:54" s="10" customFormat="1">
      <c r="A5" s="20">
        <v>1</v>
      </c>
      <c r="B5" s="47" t="s">
        <v>94</v>
      </c>
      <c r="C5" s="48" t="s">
        <v>100</v>
      </c>
      <c r="D5" s="49">
        <v>1.5</v>
      </c>
      <c r="E5" s="49">
        <v>1</v>
      </c>
      <c r="F5" s="49">
        <v>1</v>
      </c>
      <c r="G5" s="50">
        <f t="shared" ref="G5" si="0">((F5*100)/E5)/100</f>
        <v>1</v>
      </c>
      <c r="H5" s="49">
        <v>1</v>
      </c>
      <c r="I5" s="21">
        <v>0</v>
      </c>
      <c r="J5" s="50">
        <f t="shared" ref="J5" si="1">((I5*100)/H5)/100</f>
        <v>0</v>
      </c>
      <c r="K5" s="50">
        <f t="shared" ref="K5" si="2">(G5+J5)/2</f>
        <v>0.5</v>
      </c>
      <c r="L5" s="50">
        <v>0.45</v>
      </c>
      <c r="M5" s="50">
        <f t="shared" ref="M5" si="3">K5*L5</f>
        <v>0.22500000000000001</v>
      </c>
      <c r="N5" s="49">
        <v>2</v>
      </c>
      <c r="O5" s="49">
        <v>7</v>
      </c>
      <c r="P5" s="50">
        <f t="shared" ref="P5" si="4">((O5*100)/N5)/100</f>
        <v>3.5</v>
      </c>
      <c r="Q5" s="49">
        <v>1</v>
      </c>
      <c r="R5" s="49">
        <v>0</v>
      </c>
      <c r="S5" s="50">
        <f t="shared" ref="S5" si="5">((R5*100)/Q5)/100</f>
        <v>0</v>
      </c>
      <c r="T5" s="49">
        <v>1</v>
      </c>
      <c r="U5" s="49">
        <v>3</v>
      </c>
      <c r="V5" s="50">
        <f t="shared" ref="V5" si="6">((U5*100)/T5)/100</f>
        <v>3</v>
      </c>
      <c r="W5" s="49">
        <v>1</v>
      </c>
      <c r="X5" s="49">
        <v>0</v>
      </c>
      <c r="Y5" s="50">
        <f t="shared" ref="Y5" si="7">((X5*100)/W5)/100</f>
        <v>0</v>
      </c>
      <c r="Z5" s="49">
        <v>1</v>
      </c>
      <c r="AA5" s="49">
        <v>1</v>
      </c>
      <c r="AB5" s="50">
        <f t="shared" ref="AB5" si="8">((AA5*100)/Z5)/100</f>
        <v>1</v>
      </c>
      <c r="AC5" s="50">
        <f t="shared" ref="AC5" si="9">(P5+AB5+S5+V5+Y5)/5</f>
        <v>1.5</v>
      </c>
      <c r="AD5" s="50">
        <v>0.25</v>
      </c>
      <c r="AE5" s="50">
        <f t="shared" ref="AE5" si="10">AC5*AD5</f>
        <v>0.375</v>
      </c>
      <c r="AF5" s="49">
        <v>4</v>
      </c>
      <c r="AG5" s="49">
        <v>2</v>
      </c>
      <c r="AH5" s="50">
        <f t="shared" ref="AH5" si="11">((AG5*100)/AF5)/100</f>
        <v>0.5</v>
      </c>
      <c r="AI5" s="49">
        <v>4</v>
      </c>
      <c r="AJ5" s="21">
        <v>4</v>
      </c>
      <c r="AK5" s="50">
        <f t="shared" ref="AK5" si="12">((AJ5*100)/AI5)/100</f>
        <v>1</v>
      </c>
      <c r="AL5" s="52">
        <v>1</v>
      </c>
      <c r="AM5" s="57">
        <v>4</v>
      </c>
      <c r="AN5" s="50">
        <f t="shared" ref="AN5" si="13">((AM5*100)/AL5)/100</f>
        <v>4</v>
      </c>
      <c r="AO5" s="50">
        <f t="shared" ref="AO5" si="14">(AK5+AH5+AN5)/3</f>
        <v>1.8333333333333333</v>
      </c>
      <c r="AP5" s="50">
        <v>0.15</v>
      </c>
      <c r="AQ5" s="50">
        <f t="shared" ref="AQ5" si="15">AO5*AP5</f>
        <v>0.27499999999999997</v>
      </c>
      <c r="AR5" s="49">
        <v>2</v>
      </c>
      <c r="AS5" s="49">
        <v>0</v>
      </c>
      <c r="AT5" s="50">
        <f t="shared" ref="AT5" si="16">((AS5*100)/AR5)/100</f>
        <v>0</v>
      </c>
      <c r="AU5" s="49">
        <v>1</v>
      </c>
      <c r="AV5" s="21">
        <v>0</v>
      </c>
      <c r="AW5" s="50">
        <f t="shared" ref="AW5" si="17">((AV5*100)/AU5)/100</f>
        <v>0</v>
      </c>
      <c r="AX5" s="50">
        <f t="shared" ref="AX5" si="18">(AW5+AT5)/2</f>
        <v>0</v>
      </c>
      <c r="AY5" s="50">
        <v>0.15</v>
      </c>
      <c r="AZ5" s="50">
        <f t="shared" ref="AZ5" si="19">AX5*AY5</f>
        <v>0</v>
      </c>
      <c r="BA5" s="50">
        <f t="shared" ref="BA5" si="20">(AX5+AO5+AC5+K5)/4</f>
        <v>0.95833333333333326</v>
      </c>
      <c r="BB5" s="22">
        <f t="shared" ref="BB5" si="21">(AZ5+AQ5+AE5+M5)*2</f>
        <v>1.7499999999999998</v>
      </c>
    </row>
    <row r="6" spans="1:54">
      <c r="A6" s="20">
        <v>2</v>
      </c>
      <c r="B6" s="47" t="s">
        <v>122</v>
      </c>
      <c r="C6" s="48" t="s">
        <v>124</v>
      </c>
      <c r="D6" s="49">
        <v>1</v>
      </c>
      <c r="E6" s="49">
        <v>1</v>
      </c>
      <c r="F6" s="49">
        <v>3</v>
      </c>
      <c r="G6" s="50">
        <f t="shared" ref="G6:G37" si="22">((F6*100)/E6)/100</f>
        <v>3</v>
      </c>
      <c r="H6" s="49">
        <v>1</v>
      </c>
      <c r="I6" s="66">
        <v>0</v>
      </c>
      <c r="J6" s="50">
        <f t="shared" ref="J6:J37" si="23">((I6*100)/H6)/100</f>
        <v>0</v>
      </c>
      <c r="K6" s="8">
        <f t="shared" ref="K6:K37" si="24">(G6+J6)/2</f>
        <v>1.5</v>
      </c>
      <c r="L6" s="8">
        <v>0.45</v>
      </c>
      <c r="M6" s="8">
        <f t="shared" ref="M6:M37" si="25">K6*L6</f>
        <v>0.67500000000000004</v>
      </c>
      <c r="N6" s="49">
        <v>2</v>
      </c>
      <c r="O6" s="49">
        <v>0</v>
      </c>
      <c r="P6" s="50">
        <f t="shared" ref="P6:P37" si="26">((O6*100)/N6)/100</f>
        <v>0</v>
      </c>
      <c r="Q6" s="49">
        <v>1</v>
      </c>
      <c r="R6" s="35">
        <v>0</v>
      </c>
      <c r="S6" s="50">
        <f t="shared" ref="S6:S37" si="27">((R6*100)/Q6)/100</f>
        <v>0</v>
      </c>
      <c r="T6" s="49">
        <v>1</v>
      </c>
      <c r="U6" s="35">
        <v>0</v>
      </c>
      <c r="V6" s="50">
        <f t="shared" ref="V6:V37" si="28">((U6*100)/T6)/100</f>
        <v>0</v>
      </c>
      <c r="W6" s="49">
        <v>1</v>
      </c>
      <c r="X6" s="35">
        <v>0</v>
      </c>
      <c r="Y6" s="50">
        <f t="shared" ref="Y6:Y37" si="29">((X6*100)/W6)/100</f>
        <v>0</v>
      </c>
      <c r="Z6" s="49">
        <v>1</v>
      </c>
      <c r="AA6" s="35">
        <v>0</v>
      </c>
      <c r="AB6" s="50">
        <f t="shared" ref="AB6:AB37" si="30">((AA6*100)/Z6)/100</f>
        <v>0</v>
      </c>
      <c r="AC6" s="8">
        <f t="shared" ref="AC6:AC37" si="31">(P6+AB6+S6+V6+Y6)/5</f>
        <v>0</v>
      </c>
      <c r="AD6" s="8">
        <v>0.25</v>
      </c>
      <c r="AE6" s="8">
        <f t="shared" ref="AE6:AE37" si="32">AC6*AD6</f>
        <v>0</v>
      </c>
      <c r="AF6" s="49">
        <v>4</v>
      </c>
      <c r="AG6" s="49">
        <v>1</v>
      </c>
      <c r="AH6" s="50">
        <f t="shared" ref="AH6:AH37" si="33">((AG6*100)/AF6)/100</f>
        <v>0.25</v>
      </c>
      <c r="AI6" s="49">
        <v>4</v>
      </c>
      <c r="AJ6" s="49">
        <v>4</v>
      </c>
      <c r="AK6" s="50">
        <f t="shared" ref="AK6:AK37" si="34">((AJ6*100)/AI6)/100</f>
        <v>1</v>
      </c>
      <c r="AL6" s="52">
        <v>1</v>
      </c>
      <c r="AM6" s="36">
        <v>0</v>
      </c>
      <c r="AN6" s="50">
        <f t="shared" ref="AN6:AN37" si="35">((AM6*100)/AL6)/100</f>
        <v>0</v>
      </c>
      <c r="AO6" s="8">
        <f t="shared" ref="AO6:AO37" si="36">(AK6+AH6+AN6)/3</f>
        <v>0.41666666666666669</v>
      </c>
      <c r="AP6" s="8">
        <v>0.15</v>
      </c>
      <c r="AQ6" s="8">
        <f t="shared" ref="AQ6:AQ37" si="37">AO6*AP6</f>
        <v>6.25E-2</v>
      </c>
      <c r="AR6" s="49">
        <v>2</v>
      </c>
      <c r="AS6" s="49">
        <v>0</v>
      </c>
      <c r="AT6" s="50">
        <f t="shared" ref="AT6:AT37" si="38">((AS6*100)/AR6)/100</f>
        <v>0</v>
      </c>
      <c r="AU6" s="49">
        <v>1</v>
      </c>
      <c r="AV6" s="49">
        <v>0</v>
      </c>
      <c r="AW6" s="50">
        <f t="shared" ref="AW6:AW37" si="39">((AV6*100)/AU6)/100</f>
        <v>0</v>
      </c>
      <c r="AX6" s="8">
        <f t="shared" ref="AX6:AX37" si="40">(AW6+AT6)/2</f>
        <v>0</v>
      </c>
      <c r="AY6" s="8">
        <v>0.15</v>
      </c>
      <c r="AZ6" s="8">
        <f t="shared" ref="AZ6:AZ37" si="41">AX6*AY6</f>
        <v>0</v>
      </c>
      <c r="BA6" s="50">
        <f t="shared" ref="BA6:BA37" si="42">(AX6+AO6+AC6+K6)/4</f>
        <v>0.47916666666666669</v>
      </c>
      <c r="BB6" s="22">
        <f t="shared" ref="BB6:BB37" si="43">(AZ6+AQ6+AE6+M6)*2</f>
        <v>1.4750000000000001</v>
      </c>
    </row>
    <row r="7" spans="1:54">
      <c r="A7" s="20">
        <v>3</v>
      </c>
      <c r="B7" s="47" t="s">
        <v>97</v>
      </c>
      <c r="C7" s="48" t="s">
        <v>100</v>
      </c>
      <c r="D7" s="49">
        <v>1.5</v>
      </c>
      <c r="E7" s="49">
        <v>1</v>
      </c>
      <c r="F7" s="49">
        <v>1</v>
      </c>
      <c r="G7" s="50">
        <f t="shared" si="22"/>
        <v>1</v>
      </c>
      <c r="H7" s="49">
        <v>1</v>
      </c>
      <c r="I7" s="21">
        <v>0</v>
      </c>
      <c r="J7" s="50">
        <f t="shared" si="23"/>
        <v>0</v>
      </c>
      <c r="K7" s="50">
        <f t="shared" si="24"/>
        <v>0.5</v>
      </c>
      <c r="L7" s="50">
        <v>0.45</v>
      </c>
      <c r="M7" s="50">
        <f t="shared" si="25"/>
        <v>0.22500000000000001</v>
      </c>
      <c r="N7" s="49">
        <v>2</v>
      </c>
      <c r="O7" s="49">
        <v>4</v>
      </c>
      <c r="P7" s="50">
        <f t="shared" si="26"/>
        <v>2</v>
      </c>
      <c r="Q7" s="49">
        <v>1</v>
      </c>
      <c r="R7" s="49">
        <v>1</v>
      </c>
      <c r="S7" s="50">
        <f t="shared" si="27"/>
        <v>1</v>
      </c>
      <c r="T7" s="49">
        <v>1</v>
      </c>
      <c r="U7" s="52">
        <v>3</v>
      </c>
      <c r="V7" s="50">
        <f t="shared" si="28"/>
        <v>3</v>
      </c>
      <c r="W7" s="49">
        <v>1</v>
      </c>
      <c r="X7" s="50"/>
      <c r="Y7" s="50">
        <f t="shared" si="29"/>
        <v>0</v>
      </c>
      <c r="Z7" s="49">
        <v>1</v>
      </c>
      <c r="AA7" s="49">
        <v>0</v>
      </c>
      <c r="AB7" s="50">
        <f t="shared" si="30"/>
        <v>0</v>
      </c>
      <c r="AC7" s="50">
        <f t="shared" si="31"/>
        <v>1.2</v>
      </c>
      <c r="AD7" s="50">
        <v>0.25</v>
      </c>
      <c r="AE7" s="50">
        <f t="shared" si="32"/>
        <v>0.3</v>
      </c>
      <c r="AF7" s="49">
        <v>4</v>
      </c>
      <c r="AG7" s="49">
        <v>4</v>
      </c>
      <c r="AH7" s="50">
        <f t="shared" si="33"/>
        <v>1</v>
      </c>
      <c r="AI7" s="49">
        <v>4</v>
      </c>
      <c r="AJ7" s="99">
        <v>1</v>
      </c>
      <c r="AK7" s="50">
        <f t="shared" si="34"/>
        <v>0.25</v>
      </c>
      <c r="AL7" s="52">
        <v>1</v>
      </c>
      <c r="AM7" s="49">
        <v>3</v>
      </c>
      <c r="AN7" s="50">
        <f t="shared" si="35"/>
        <v>3</v>
      </c>
      <c r="AO7" s="50">
        <f t="shared" si="36"/>
        <v>1.4166666666666667</v>
      </c>
      <c r="AP7" s="50">
        <v>0.15</v>
      </c>
      <c r="AQ7" s="50">
        <f t="shared" si="37"/>
        <v>0.21249999999999999</v>
      </c>
      <c r="AR7" s="49">
        <v>2</v>
      </c>
      <c r="AS7" s="49">
        <v>0</v>
      </c>
      <c r="AT7" s="50">
        <f t="shared" si="38"/>
        <v>0</v>
      </c>
      <c r="AU7" s="49">
        <v>1</v>
      </c>
      <c r="AV7" s="21">
        <v>0</v>
      </c>
      <c r="AW7" s="50">
        <f t="shared" si="39"/>
        <v>0</v>
      </c>
      <c r="AX7" s="50">
        <f t="shared" si="40"/>
        <v>0</v>
      </c>
      <c r="AY7" s="50">
        <v>0.15</v>
      </c>
      <c r="AZ7" s="50">
        <f t="shared" si="41"/>
        <v>0</v>
      </c>
      <c r="BA7" s="50">
        <f t="shared" si="42"/>
        <v>0.77916666666666667</v>
      </c>
      <c r="BB7" s="22">
        <f t="shared" si="43"/>
        <v>1.4749999999999999</v>
      </c>
    </row>
    <row r="8" spans="1:54">
      <c r="A8" s="20">
        <v>4</v>
      </c>
      <c r="B8" s="47" t="s">
        <v>121</v>
      </c>
      <c r="C8" s="48" t="s">
        <v>124</v>
      </c>
      <c r="D8" s="49">
        <v>1</v>
      </c>
      <c r="E8" s="49">
        <v>1</v>
      </c>
      <c r="F8" s="49">
        <v>3</v>
      </c>
      <c r="G8" s="50">
        <f t="shared" si="22"/>
        <v>3</v>
      </c>
      <c r="H8" s="49">
        <v>1</v>
      </c>
      <c r="I8" s="49">
        <v>0</v>
      </c>
      <c r="J8" s="50">
        <f t="shared" si="23"/>
        <v>0</v>
      </c>
      <c r="K8" s="8">
        <f t="shared" si="24"/>
        <v>1.5</v>
      </c>
      <c r="L8" s="8">
        <v>0.45</v>
      </c>
      <c r="M8" s="8">
        <f t="shared" si="25"/>
        <v>0.67500000000000004</v>
      </c>
      <c r="N8" s="49">
        <v>2</v>
      </c>
      <c r="O8" s="49">
        <v>0</v>
      </c>
      <c r="P8" s="50">
        <f t="shared" si="26"/>
        <v>0</v>
      </c>
      <c r="Q8" s="49">
        <v>1</v>
      </c>
      <c r="R8" s="35">
        <v>0</v>
      </c>
      <c r="S8" s="50">
        <f t="shared" si="27"/>
        <v>0</v>
      </c>
      <c r="T8" s="49">
        <v>1</v>
      </c>
      <c r="U8" s="35">
        <v>0</v>
      </c>
      <c r="V8" s="50">
        <f t="shared" si="28"/>
        <v>0</v>
      </c>
      <c r="W8" s="49">
        <v>1</v>
      </c>
      <c r="X8" s="35">
        <v>0</v>
      </c>
      <c r="Y8" s="50">
        <f t="shared" si="29"/>
        <v>0</v>
      </c>
      <c r="Z8" s="49">
        <v>1</v>
      </c>
      <c r="AA8" s="35">
        <v>0</v>
      </c>
      <c r="AB8" s="50">
        <f t="shared" si="30"/>
        <v>0</v>
      </c>
      <c r="AC8" s="8">
        <f t="shared" si="31"/>
        <v>0</v>
      </c>
      <c r="AD8" s="8">
        <v>0.25</v>
      </c>
      <c r="AE8" s="8">
        <f t="shared" si="32"/>
        <v>0</v>
      </c>
      <c r="AF8" s="49">
        <v>4</v>
      </c>
      <c r="AG8" s="49">
        <v>2</v>
      </c>
      <c r="AH8" s="50">
        <f t="shared" si="33"/>
        <v>0.5</v>
      </c>
      <c r="AI8" s="49">
        <v>4</v>
      </c>
      <c r="AJ8" s="49">
        <v>2</v>
      </c>
      <c r="AK8" s="50">
        <f t="shared" si="34"/>
        <v>0.5</v>
      </c>
      <c r="AL8" s="52">
        <v>1</v>
      </c>
      <c r="AM8" s="36"/>
      <c r="AN8" s="50">
        <f t="shared" si="35"/>
        <v>0</v>
      </c>
      <c r="AO8" s="8">
        <f t="shared" si="36"/>
        <v>0.33333333333333331</v>
      </c>
      <c r="AP8" s="8">
        <v>0.15</v>
      </c>
      <c r="AQ8" s="8">
        <f t="shared" si="37"/>
        <v>4.9999999999999996E-2</v>
      </c>
      <c r="AR8" s="49">
        <v>2</v>
      </c>
      <c r="AS8" s="49">
        <v>0</v>
      </c>
      <c r="AT8" s="50">
        <f t="shared" si="38"/>
        <v>0</v>
      </c>
      <c r="AU8" s="49">
        <v>1</v>
      </c>
      <c r="AV8" s="49">
        <v>0</v>
      </c>
      <c r="AW8" s="50">
        <f t="shared" si="39"/>
        <v>0</v>
      </c>
      <c r="AX8" s="8">
        <f t="shared" si="40"/>
        <v>0</v>
      </c>
      <c r="AY8" s="8">
        <v>0.15</v>
      </c>
      <c r="AZ8" s="8">
        <f t="shared" si="41"/>
        <v>0</v>
      </c>
      <c r="BA8" s="50">
        <f t="shared" si="42"/>
        <v>0.45833333333333331</v>
      </c>
      <c r="BB8" s="22">
        <f t="shared" si="43"/>
        <v>1.4500000000000002</v>
      </c>
    </row>
    <row r="9" spans="1:54" s="10" customFormat="1">
      <c r="A9" s="20">
        <v>5</v>
      </c>
      <c r="B9" s="51" t="s">
        <v>123</v>
      </c>
      <c r="C9" s="48" t="s">
        <v>124</v>
      </c>
      <c r="D9" s="49">
        <v>1</v>
      </c>
      <c r="E9" s="49">
        <v>1</v>
      </c>
      <c r="F9" s="66">
        <v>3</v>
      </c>
      <c r="G9" s="50">
        <f t="shared" si="22"/>
        <v>3</v>
      </c>
      <c r="H9" s="49">
        <v>1</v>
      </c>
      <c r="I9" s="49">
        <v>0</v>
      </c>
      <c r="J9" s="50">
        <f t="shared" si="23"/>
        <v>0</v>
      </c>
      <c r="K9" s="8">
        <f t="shared" si="24"/>
        <v>1.5</v>
      </c>
      <c r="L9" s="8">
        <v>0.45</v>
      </c>
      <c r="M9" s="8">
        <f t="shared" si="25"/>
        <v>0.67500000000000004</v>
      </c>
      <c r="N9" s="49">
        <v>2</v>
      </c>
      <c r="O9" s="49">
        <v>0</v>
      </c>
      <c r="P9" s="50">
        <f t="shared" si="26"/>
        <v>0</v>
      </c>
      <c r="Q9" s="49">
        <v>1</v>
      </c>
      <c r="R9" s="35">
        <v>0</v>
      </c>
      <c r="S9" s="50">
        <f t="shared" si="27"/>
        <v>0</v>
      </c>
      <c r="T9" s="49">
        <v>1</v>
      </c>
      <c r="U9" s="35">
        <v>0</v>
      </c>
      <c r="V9" s="50">
        <f t="shared" si="28"/>
        <v>0</v>
      </c>
      <c r="W9" s="49">
        <v>1</v>
      </c>
      <c r="X9" s="35">
        <v>0</v>
      </c>
      <c r="Y9" s="50">
        <f t="shared" si="29"/>
        <v>0</v>
      </c>
      <c r="Z9" s="49">
        <v>1</v>
      </c>
      <c r="AA9" s="35">
        <v>0</v>
      </c>
      <c r="AB9" s="50">
        <f t="shared" si="30"/>
        <v>0</v>
      </c>
      <c r="AC9" s="8">
        <f t="shared" si="31"/>
        <v>0</v>
      </c>
      <c r="AD9" s="8">
        <v>0.25</v>
      </c>
      <c r="AE9" s="8">
        <f t="shared" si="32"/>
        <v>0</v>
      </c>
      <c r="AF9" s="49">
        <v>4</v>
      </c>
      <c r="AG9" s="49">
        <v>2</v>
      </c>
      <c r="AH9" s="50">
        <f t="shared" si="33"/>
        <v>0.5</v>
      </c>
      <c r="AI9" s="49">
        <v>4</v>
      </c>
      <c r="AJ9" s="49">
        <v>0</v>
      </c>
      <c r="AK9" s="50">
        <f t="shared" si="34"/>
        <v>0</v>
      </c>
      <c r="AL9" s="52">
        <v>1</v>
      </c>
      <c r="AM9" s="36"/>
      <c r="AN9" s="50">
        <f t="shared" si="35"/>
        <v>0</v>
      </c>
      <c r="AO9" s="8">
        <f t="shared" si="36"/>
        <v>0.16666666666666666</v>
      </c>
      <c r="AP9" s="8">
        <v>0.15</v>
      </c>
      <c r="AQ9" s="8">
        <f t="shared" si="37"/>
        <v>2.4999999999999998E-2</v>
      </c>
      <c r="AR9" s="49">
        <v>2</v>
      </c>
      <c r="AS9" s="49">
        <v>0</v>
      </c>
      <c r="AT9" s="50">
        <f t="shared" si="38"/>
        <v>0</v>
      </c>
      <c r="AU9" s="49">
        <v>1</v>
      </c>
      <c r="AV9" s="49">
        <v>0</v>
      </c>
      <c r="AW9" s="50">
        <f t="shared" si="39"/>
        <v>0</v>
      </c>
      <c r="AX9" s="8">
        <f t="shared" si="40"/>
        <v>0</v>
      </c>
      <c r="AY9" s="8">
        <v>0.15</v>
      </c>
      <c r="AZ9" s="8">
        <f t="shared" si="41"/>
        <v>0</v>
      </c>
      <c r="BA9" s="50">
        <f t="shared" si="42"/>
        <v>0.41666666666666669</v>
      </c>
      <c r="BB9" s="22">
        <f t="shared" si="43"/>
        <v>1.4000000000000001</v>
      </c>
    </row>
    <row r="10" spans="1:54">
      <c r="A10" s="20">
        <v>6</v>
      </c>
      <c r="B10" s="47" t="s">
        <v>165</v>
      </c>
      <c r="C10" s="48" t="s">
        <v>168</v>
      </c>
      <c r="D10" s="49"/>
      <c r="E10" s="49">
        <v>1</v>
      </c>
      <c r="F10" s="49">
        <v>0</v>
      </c>
      <c r="G10" s="50">
        <f t="shared" si="22"/>
        <v>0</v>
      </c>
      <c r="H10" s="49">
        <v>1</v>
      </c>
      <c r="I10" s="49">
        <v>0</v>
      </c>
      <c r="J10" s="50">
        <f t="shared" si="23"/>
        <v>0</v>
      </c>
      <c r="K10" s="50">
        <f t="shared" si="24"/>
        <v>0</v>
      </c>
      <c r="L10" s="50">
        <v>0.45</v>
      </c>
      <c r="M10" s="50">
        <f t="shared" si="25"/>
        <v>0</v>
      </c>
      <c r="N10" s="49">
        <v>2</v>
      </c>
      <c r="O10" s="49">
        <v>2</v>
      </c>
      <c r="P10" s="50">
        <f t="shared" si="26"/>
        <v>1</v>
      </c>
      <c r="Q10" s="49">
        <v>1</v>
      </c>
      <c r="R10" s="21">
        <v>0</v>
      </c>
      <c r="S10" s="50">
        <f t="shared" si="27"/>
        <v>0</v>
      </c>
      <c r="T10" s="49">
        <v>1</v>
      </c>
      <c r="U10" s="49">
        <v>4</v>
      </c>
      <c r="V10" s="50">
        <f t="shared" si="28"/>
        <v>4</v>
      </c>
      <c r="W10" s="49">
        <v>1</v>
      </c>
      <c r="X10" s="50">
        <v>0</v>
      </c>
      <c r="Y10" s="50">
        <f t="shared" si="29"/>
        <v>0</v>
      </c>
      <c r="Z10" s="49">
        <v>1</v>
      </c>
      <c r="AA10" s="49">
        <v>4</v>
      </c>
      <c r="AB10" s="50">
        <f t="shared" si="30"/>
        <v>4</v>
      </c>
      <c r="AC10" s="50">
        <f t="shared" si="31"/>
        <v>1.8</v>
      </c>
      <c r="AD10" s="50">
        <v>0.25</v>
      </c>
      <c r="AE10" s="50">
        <f t="shared" si="32"/>
        <v>0.45</v>
      </c>
      <c r="AF10" s="49">
        <v>4</v>
      </c>
      <c r="AG10" s="49">
        <v>4</v>
      </c>
      <c r="AH10" s="50">
        <f t="shared" si="33"/>
        <v>1</v>
      </c>
      <c r="AI10" s="49">
        <v>4</v>
      </c>
      <c r="AJ10" s="49">
        <v>1</v>
      </c>
      <c r="AK10" s="50">
        <f t="shared" si="34"/>
        <v>0.25</v>
      </c>
      <c r="AL10" s="52">
        <v>1</v>
      </c>
      <c r="AM10" s="52">
        <v>1</v>
      </c>
      <c r="AN10" s="50">
        <f t="shared" si="35"/>
        <v>1</v>
      </c>
      <c r="AO10" s="50">
        <f t="shared" si="36"/>
        <v>0.75</v>
      </c>
      <c r="AP10" s="50">
        <v>0.15</v>
      </c>
      <c r="AQ10" s="50">
        <f t="shared" si="37"/>
        <v>0.11249999999999999</v>
      </c>
      <c r="AR10" s="49">
        <v>2</v>
      </c>
      <c r="AS10" s="49">
        <v>1</v>
      </c>
      <c r="AT10" s="50">
        <f t="shared" si="38"/>
        <v>0.5</v>
      </c>
      <c r="AU10" s="49">
        <v>1</v>
      </c>
      <c r="AV10" s="49">
        <v>0</v>
      </c>
      <c r="AW10" s="50">
        <f t="shared" si="39"/>
        <v>0</v>
      </c>
      <c r="AX10" s="50">
        <f t="shared" si="40"/>
        <v>0.25</v>
      </c>
      <c r="AY10" s="50">
        <v>0.15</v>
      </c>
      <c r="AZ10" s="50">
        <f t="shared" si="41"/>
        <v>3.7499999999999999E-2</v>
      </c>
      <c r="BA10" s="50">
        <f t="shared" si="42"/>
        <v>0.7</v>
      </c>
      <c r="BB10" s="22">
        <f t="shared" si="43"/>
        <v>1.2</v>
      </c>
    </row>
    <row r="11" spans="1:54" ht="16.5" customHeight="1">
      <c r="A11" s="20">
        <v>7</v>
      </c>
      <c r="B11" s="47" t="s">
        <v>147</v>
      </c>
      <c r="C11" s="39" t="s">
        <v>150</v>
      </c>
      <c r="D11" s="49">
        <v>1</v>
      </c>
      <c r="E11" s="49">
        <v>1</v>
      </c>
      <c r="F11" s="49">
        <v>0</v>
      </c>
      <c r="G11" s="50">
        <f t="shared" si="22"/>
        <v>0</v>
      </c>
      <c r="H11" s="49">
        <v>1</v>
      </c>
      <c r="I11" s="49">
        <v>1</v>
      </c>
      <c r="J11" s="50">
        <f t="shared" si="23"/>
        <v>1</v>
      </c>
      <c r="K11" s="8">
        <f t="shared" si="24"/>
        <v>0.5</v>
      </c>
      <c r="L11" s="8">
        <v>0.45</v>
      </c>
      <c r="M11" s="8">
        <f t="shared" si="25"/>
        <v>0.22500000000000001</v>
      </c>
      <c r="N11" s="49">
        <v>2</v>
      </c>
      <c r="O11" s="49">
        <v>1</v>
      </c>
      <c r="P11" s="50">
        <f t="shared" si="26"/>
        <v>0.5</v>
      </c>
      <c r="Q11" s="49">
        <v>1</v>
      </c>
      <c r="R11" s="52">
        <v>0</v>
      </c>
      <c r="S11" s="50">
        <f t="shared" si="27"/>
        <v>0</v>
      </c>
      <c r="T11" s="49">
        <v>1</v>
      </c>
      <c r="U11" s="35">
        <v>4</v>
      </c>
      <c r="V11" s="50">
        <f t="shared" si="28"/>
        <v>4</v>
      </c>
      <c r="W11" s="49">
        <v>1</v>
      </c>
      <c r="X11" s="35">
        <v>0</v>
      </c>
      <c r="Y11" s="50">
        <f t="shared" si="29"/>
        <v>0</v>
      </c>
      <c r="Z11" s="49">
        <v>1</v>
      </c>
      <c r="AA11" s="49">
        <v>0</v>
      </c>
      <c r="AB11" s="50">
        <f t="shared" si="30"/>
        <v>0</v>
      </c>
      <c r="AC11" s="8">
        <f t="shared" si="31"/>
        <v>0.9</v>
      </c>
      <c r="AD11" s="8">
        <v>0.25</v>
      </c>
      <c r="AE11" s="8">
        <f t="shared" si="32"/>
        <v>0.22500000000000001</v>
      </c>
      <c r="AF11" s="49">
        <v>4</v>
      </c>
      <c r="AG11" s="49">
        <v>4</v>
      </c>
      <c r="AH11" s="50">
        <f t="shared" si="33"/>
        <v>1</v>
      </c>
      <c r="AI11" s="49">
        <v>4</v>
      </c>
      <c r="AJ11" s="49">
        <v>1</v>
      </c>
      <c r="AK11" s="50">
        <f t="shared" si="34"/>
        <v>0.25</v>
      </c>
      <c r="AL11" s="52">
        <v>1</v>
      </c>
      <c r="AM11" s="57">
        <v>0</v>
      </c>
      <c r="AN11" s="50">
        <f t="shared" si="35"/>
        <v>0</v>
      </c>
      <c r="AO11" s="8">
        <f t="shared" si="36"/>
        <v>0.41666666666666669</v>
      </c>
      <c r="AP11" s="8">
        <v>0.15</v>
      </c>
      <c r="AQ11" s="8">
        <f t="shared" si="37"/>
        <v>6.25E-2</v>
      </c>
      <c r="AR11" s="49">
        <v>2</v>
      </c>
      <c r="AS11" s="49">
        <v>1</v>
      </c>
      <c r="AT11" s="50">
        <f t="shared" si="38"/>
        <v>0.5</v>
      </c>
      <c r="AU11" s="49">
        <v>1</v>
      </c>
      <c r="AV11" s="49">
        <v>0</v>
      </c>
      <c r="AW11" s="50">
        <f t="shared" si="39"/>
        <v>0</v>
      </c>
      <c r="AX11" s="8">
        <f t="shared" si="40"/>
        <v>0.25</v>
      </c>
      <c r="AY11" s="8">
        <v>0.15</v>
      </c>
      <c r="AZ11" s="8">
        <f t="shared" si="41"/>
        <v>3.7499999999999999E-2</v>
      </c>
      <c r="BA11" s="50">
        <f t="shared" si="42"/>
        <v>0.51666666666666672</v>
      </c>
      <c r="BB11" s="22">
        <f t="shared" si="43"/>
        <v>1.1000000000000001</v>
      </c>
    </row>
    <row r="12" spans="1:54" s="10" customFormat="1" ht="15.75" customHeight="1">
      <c r="A12" s="21">
        <v>8</v>
      </c>
      <c r="B12" s="47" t="s">
        <v>146</v>
      </c>
      <c r="C12" s="39" t="s">
        <v>150</v>
      </c>
      <c r="D12" s="49">
        <v>1</v>
      </c>
      <c r="E12" s="49">
        <v>1</v>
      </c>
      <c r="F12" s="49">
        <v>0</v>
      </c>
      <c r="G12" s="50">
        <f t="shared" si="22"/>
        <v>0</v>
      </c>
      <c r="H12" s="49">
        <v>1</v>
      </c>
      <c r="I12" s="49">
        <v>1</v>
      </c>
      <c r="J12" s="50">
        <f t="shared" si="23"/>
        <v>1</v>
      </c>
      <c r="K12" s="8">
        <f t="shared" si="24"/>
        <v>0.5</v>
      </c>
      <c r="L12" s="8">
        <v>0.45</v>
      </c>
      <c r="M12" s="8">
        <f t="shared" si="25"/>
        <v>0.22500000000000001</v>
      </c>
      <c r="N12" s="49">
        <v>2</v>
      </c>
      <c r="O12" s="49">
        <v>3</v>
      </c>
      <c r="P12" s="50">
        <f t="shared" si="26"/>
        <v>1.5</v>
      </c>
      <c r="Q12" s="49">
        <v>1</v>
      </c>
      <c r="R12" s="49">
        <v>0</v>
      </c>
      <c r="S12" s="50">
        <f t="shared" si="27"/>
        <v>0</v>
      </c>
      <c r="T12" s="49">
        <v>1</v>
      </c>
      <c r="U12" s="35">
        <v>2</v>
      </c>
      <c r="V12" s="50">
        <f t="shared" si="28"/>
        <v>2</v>
      </c>
      <c r="W12" s="49">
        <v>1</v>
      </c>
      <c r="X12" s="35"/>
      <c r="Y12" s="50">
        <f t="shared" si="29"/>
        <v>0</v>
      </c>
      <c r="Z12" s="49">
        <v>1</v>
      </c>
      <c r="AA12" s="49">
        <v>0</v>
      </c>
      <c r="AB12" s="50">
        <f t="shared" si="30"/>
        <v>0</v>
      </c>
      <c r="AC12" s="8">
        <f t="shared" si="31"/>
        <v>0.7</v>
      </c>
      <c r="AD12" s="8">
        <v>0.25</v>
      </c>
      <c r="AE12" s="8">
        <f t="shared" si="32"/>
        <v>0.17499999999999999</v>
      </c>
      <c r="AF12" s="49">
        <v>4</v>
      </c>
      <c r="AG12" s="49">
        <v>4</v>
      </c>
      <c r="AH12" s="50">
        <f t="shared" si="33"/>
        <v>1</v>
      </c>
      <c r="AI12" s="49">
        <v>4</v>
      </c>
      <c r="AJ12" s="49">
        <v>3</v>
      </c>
      <c r="AK12" s="50">
        <f t="shared" si="34"/>
        <v>0.75</v>
      </c>
      <c r="AL12" s="52">
        <v>1</v>
      </c>
      <c r="AM12" s="52">
        <v>0</v>
      </c>
      <c r="AN12" s="50">
        <f t="shared" si="35"/>
        <v>0</v>
      </c>
      <c r="AO12" s="8">
        <f t="shared" si="36"/>
        <v>0.58333333333333337</v>
      </c>
      <c r="AP12" s="8">
        <v>0.15</v>
      </c>
      <c r="AQ12" s="8">
        <f t="shared" si="37"/>
        <v>8.7500000000000008E-2</v>
      </c>
      <c r="AR12" s="49">
        <v>2</v>
      </c>
      <c r="AS12" s="49">
        <v>1</v>
      </c>
      <c r="AT12" s="50">
        <f t="shared" si="38"/>
        <v>0.5</v>
      </c>
      <c r="AU12" s="49">
        <v>1</v>
      </c>
      <c r="AV12" s="49"/>
      <c r="AW12" s="50">
        <f t="shared" si="39"/>
        <v>0</v>
      </c>
      <c r="AX12" s="8">
        <f t="shared" si="40"/>
        <v>0.25</v>
      </c>
      <c r="AY12" s="8">
        <v>0.15</v>
      </c>
      <c r="AZ12" s="8">
        <f t="shared" si="41"/>
        <v>3.7499999999999999E-2</v>
      </c>
      <c r="BA12" s="50">
        <f t="shared" si="42"/>
        <v>0.5083333333333333</v>
      </c>
      <c r="BB12" s="22">
        <f t="shared" si="43"/>
        <v>1.05</v>
      </c>
    </row>
    <row r="13" spans="1:54" ht="17.25" customHeight="1">
      <c r="A13" s="21">
        <v>9</v>
      </c>
      <c r="B13" s="47" t="s">
        <v>95</v>
      </c>
      <c r="C13" s="39" t="s">
        <v>100</v>
      </c>
      <c r="D13" s="49">
        <v>1.25</v>
      </c>
      <c r="E13" s="49">
        <v>1</v>
      </c>
      <c r="F13" s="49">
        <v>1</v>
      </c>
      <c r="G13" s="50">
        <f t="shared" si="22"/>
        <v>1</v>
      </c>
      <c r="H13" s="49">
        <v>1</v>
      </c>
      <c r="I13" s="35">
        <v>0</v>
      </c>
      <c r="J13" s="50">
        <f t="shared" si="23"/>
        <v>0</v>
      </c>
      <c r="K13" s="8">
        <f t="shared" si="24"/>
        <v>0.5</v>
      </c>
      <c r="L13" s="8">
        <v>0.45</v>
      </c>
      <c r="M13" s="8">
        <f t="shared" si="25"/>
        <v>0.22500000000000001</v>
      </c>
      <c r="N13" s="49">
        <v>2</v>
      </c>
      <c r="O13" s="49">
        <v>2</v>
      </c>
      <c r="P13" s="50">
        <f t="shared" si="26"/>
        <v>1</v>
      </c>
      <c r="Q13" s="49">
        <v>1</v>
      </c>
      <c r="R13" s="52">
        <v>0</v>
      </c>
      <c r="S13" s="50">
        <f t="shared" si="27"/>
        <v>0</v>
      </c>
      <c r="T13" s="49">
        <v>1</v>
      </c>
      <c r="U13" s="52">
        <v>2</v>
      </c>
      <c r="V13" s="50">
        <f t="shared" si="28"/>
        <v>2</v>
      </c>
      <c r="W13" s="49">
        <v>1</v>
      </c>
      <c r="X13" s="50"/>
      <c r="Y13" s="50">
        <f t="shared" si="29"/>
        <v>0</v>
      </c>
      <c r="Z13" s="49">
        <v>1</v>
      </c>
      <c r="AA13" s="49">
        <v>0</v>
      </c>
      <c r="AB13" s="50">
        <f t="shared" si="30"/>
        <v>0</v>
      </c>
      <c r="AC13" s="8">
        <f t="shared" si="31"/>
        <v>0.6</v>
      </c>
      <c r="AD13" s="8">
        <v>0.25</v>
      </c>
      <c r="AE13" s="8">
        <f t="shared" si="32"/>
        <v>0.15</v>
      </c>
      <c r="AF13" s="49">
        <v>4</v>
      </c>
      <c r="AG13" s="49">
        <v>3</v>
      </c>
      <c r="AH13" s="50">
        <f t="shared" si="33"/>
        <v>0.75</v>
      </c>
      <c r="AI13" s="49">
        <v>4</v>
      </c>
      <c r="AJ13" s="35"/>
      <c r="AK13" s="50">
        <f t="shared" si="34"/>
        <v>0</v>
      </c>
      <c r="AL13" s="52">
        <v>1</v>
      </c>
      <c r="AM13" s="57">
        <v>1</v>
      </c>
      <c r="AN13" s="50">
        <f t="shared" si="35"/>
        <v>1</v>
      </c>
      <c r="AO13" s="8">
        <f t="shared" si="36"/>
        <v>0.58333333333333337</v>
      </c>
      <c r="AP13" s="8">
        <v>0.15</v>
      </c>
      <c r="AQ13" s="8">
        <f t="shared" si="37"/>
        <v>8.7500000000000008E-2</v>
      </c>
      <c r="AR13" s="49">
        <v>2</v>
      </c>
      <c r="AS13" s="49">
        <v>0</v>
      </c>
      <c r="AT13" s="50">
        <f t="shared" si="38"/>
        <v>0</v>
      </c>
      <c r="AU13" s="49">
        <v>1</v>
      </c>
      <c r="AV13" s="35">
        <v>0</v>
      </c>
      <c r="AW13" s="50">
        <f t="shared" si="39"/>
        <v>0</v>
      </c>
      <c r="AX13" s="8">
        <f t="shared" si="40"/>
        <v>0</v>
      </c>
      <c r="AY13" s="8">
        <v>0.15</v>
      </c>
      <c r="AZ13" s="8">
        <f t="shared" si="41"/>
        <v>0</v>
      </c>
      <c r="BA13" s="50">
        <f t="shared" si="42"/>
        <v>0.42083333333333334</v>
      </c>
      <c r="BB13" s="22">
        <f t="shared" si="43"/>
        <v>0.92500000000000004</v>
      </c>
    </row>
    <row r="14" spans="1:54" s="10" customFormat="1" ht="16.5" customHeight="1">
      <c r="A14" s="21">
        <v>10</v>
      </c>
      <c r="B14" s="68" t="s">
        <v>98</v>
      </c>
      <c r="C14" s="39" t="s">
        <v>100</v>
      </c>
      <c r="D14" s="49">
        <v>1.5</v>
      </c>
      <c r="E14" s="49">
        <v>1</v>
      </c>
      <c r="F14" s="49">
        <v>1</v>
      </c>
      <c r="G14" s="50">
        <f t="shared" si="22"/>
        <v>1</v>
      </c>
      <c r="H14" s="49">
        <v>1</v>
      </c>
      <c r="I14" s="21">
        <v>0</v>
      </c>
      <c r="J14" s="50">
        <f t="shared" si="23"/>
        <v>0</v>
      </c>
      <c r="K14" s="50">
        <f t="shared" si="24"/>
        <v>0.5</v>
      </c>
      <c r="L14" s="50">
        <v>0.45</v>
      </c>
      <c r="M14" s="50">
        <f t="shared" si="25"/>
        <v>0.22500000000000001</v>
      </c>
      <c r="N14" s="49">
        <v>2</v>
      </c>
      <c r="O14" s="49">
        <v>3</v>
      </c>
      <c r="P14" s="50">
        <f t="shared" si="26"/>
        <v>1.5</v>
      </c>
      <c r="Q14" s="49">
        <v>1</v>
      </c>
      <c r="R14" s="49">
        <v>1</v>
      </c>
      <c r="S14" s="50">
        <f t="shared" si="27"/>
        <v>1</v>
      </c>
      <c r="T14" s="49">
        <v>1</v>
      </c>
      <c r="U14" s="52">
        <v>1</v>
      </c>
      <c r="V14" s="50">
        <f t="shared" si="28"/>
        <v>1</v>
      </c>
      <c r="W14" s="49">
        <v>1</v>
      </c>
      <c r="X14" s="52">
        <v>0</v>
      </c>
      <c r="Y14" s="50">
        <f t="shared" si="29"/>
        <v>0</v>
      </c>
      <c r="Z14" s="49">
        <v>1</v>
      </c>
      <c r="AA14" s="49">
        <v>0</v>
      </c>
      <c r="AB14" s="50">
        <f t="shared" si="30"/>
        <v>0</v>
      </c>
      <c r="AC14" s="50">
        <f t="shared" si="31"/>
        <v>0.7</v>
      </c>
      <c r="AD14" s="50">
        <v>0.25</v>
      </c>
      <c r="AE14" s="50">
        <f t="shared" si="32"/>
        <v>0.17499999999999999</v>
      </c>
      <c r="AF14" s="49">
        <v>4</v>
      </c>
      <c r="AG14" s="49">
        <v>3</v>
      </c>
      <c r="AH14" s="50">
        <f t="shared" si="33"/>
        <v>0.75</v>
      </c>
      <c r="AI14" s="49">
        <v>4</v>
      </c>
      <c r="AJ14" s="99">
        <v>2</v>
      </c>
      <c r="AK14" s="50">
        <f t="shared" si="34"/>
        <v>0.5</v>
      </c>
      <c r="AL14" s="52">
        <v>1</v>
      </c>
      <c r="AM14" s="100">
        <v>0</v>
      </c>
      <c r="AN14" s="50">
        <f t="shared" si="35"/>
        <v>0</v>
      </c>
      <c r="AO14" s="50">
        <f t="shared" si="36"/>
        <v>0.41666666666666669</v>
      </c>
      <c r="AP14" s="50">
        <v>0.15</v>
      </c>
      <c r="AQ14" s="50">
        <f t="shared" si="37"/>
        <v>6.25E-2</v>
      </c>
      <c r="AR14" s="49">
        <v>2</v>
      </c>
      <c r="AS14" s="100">
        <v>0</v>
      </c>
      <c r="AT14" s="50">
        <f t="shared" si="38"/>
        <v>0</v>
      </c>
      <c r="AU14" s="49">
        <v>1</v>
      </c>
      <c r="AV14" s="99">
        <v>0</v>
      </c>
      <c r="AW14" s="50">
        <f t="shared" si="39"/>
        <v>0</v>
      </c>
      <c r="AX14" s="50">
        <f t="shared" si="40"/>
        <v>0</v>
      </c>
      <c r="AY14" s="50">
        <v>0.15</v>
      </c>
      <c r="AZ14" s="50">
        <f t="shared" si="41"/>
        <v>0</v>
      </c>
      <c r="BA14" s="50">
        <f t="shared" si="42"/>
        <v>0.40416666666666667</v>
      </c>
      <c r="BB14" s="22">
        <f t="shared" si="43"/>
        <v>0.92500000000000004</v>
      </c>
    </row>
    <row r="15" spans="1:54" s="10" customFormat="1" ht="15" customHeight="1">
      <c r="A15" s="21">
        <v>11</v>
      </c>
      <c r="B15" s="47" t="s">
        <v>166</v>
      </c>
      <c r="C15" s="39" t="s">
        <v>168</v>
      </c>
      <c r="D15" s="49"/>
      <c r="E15" s="49">
        <v>1</v>
      </c>
      <c r="F15" s="49">
        <v>0</v>
      </c>
      <c r="G15" s="50">
        <f t="shared" si="22"/>
        <v>0</v>
      </c>
      <c r="H15" s="49">
        <v>1</v>
      </c>
      <c r="I15" s="49">
        <v>0</v>
      </c>
      <c r="J15" s="50">
        <f t="shared" si="23"/>
        <v>0</v>
      </c>
      <c r="K15" s="50">
        <f t="shared" si="24"/>
        <v>0</v>
      </c>
      <c r="L15" s="50">
        <v>0.45</v>
      </c>
      <c r="M15" s="50">
        <f t="shared" si="25"/>
        <v>0</v>
      </c>
      <c r="N15" s="49">
        <v>2</v>
      </c>
      <c r="O15" s="49">
        <v>2</v>
      </c>
      <c r="P15" s="50">
        <f t="shared" si="26"/>
        <v>1</v>
      </c>
      <c r="Q15" s="49">
        <v>1</v>
      </c>
      <c r="R15" s="21">
        <v>0</v>
      </c>
      <c r="S15" s="50">
        <f t="shared" si="27"/>
        <v>0</v>
      </c>
      <c r="T15" s="49">
        <v>1</v>
      </c>
      <c r="U15" s="49">
        <v>3</v>
      </c>
      <c r="V15" s="50">
        <f t="shared" si="28"/>
        <v>3</v>
      </c>
      <c r="W15" s="49">
        <v>1</v>
      </c>
      <c r="X15" s="50">
        <v>0</v>
      </c>
      <c r="Y15" s="50">
        <f t="shared" si="29"/>
        <v>0</v>
      </c>
      <c r="Z15" s="49">
        <v>1</v>
      </c>
      <c r="AA15" s="49">
        <v>3</v>
      </c>
      <c r="AB15" s="50">
        <f t="shared" si="30"/>
        <v>3</v>
      </c>
      <c r="AC15" s="50">
        <f t="shared" si="31"/>
        <v>1.4</v>
      </c>
      <c r="AD15" s="50">
        <v>0.25</v>
      </c>
      <c r="AE15" s="50">
        <f t="shared" si="32"/>
        <v>0.35</v>
      </c>
      <c r="AF15" s="49">
        <v>4</v>
      </c>
      <c r="AG15" s="49">
        <v>4</v>
      </c>
      <c r="AH15" s="50">
        <f t="shared" si="33"/>
        <v>1</v>
      </c>
      <c r="AI15" s="49">
        <v>4</v>
      </c>
      <c r="AJ15" s="49">
        <v>1</v>
      </c>
      <c r="AK15" s="50">
        <f t="shared" si="34"/>
        <v>0.25</v>
      </c>
      <c r="AL15" s="52">
        <v>1</v>
      </c>
      <c r="AM15" s="57">
        <v>0</v>
      </c>
      <c r="AN15" s="50">
        <f t="shared" si="35"/>
        <v>0</v>
      </c>
      <c r="AO15" s="50">
        <f t="shared" si="36"/>
        <v>0.41666666666666669</v>
      </c>
      <c r="AP15" s="50">
        <v>0.15</v>
      </c>
      <c r="AQ15" s="50">
        <f t="shared" si="37"/>
        <v>6.25E-2</v>
      </c>
      <c r="AR15" s="49">
        <v>2</v>
      </c>
      <c r="AS15" s="49">
        <v>1</v>
      </c>
      <c r="AT15" s="50">
        <f t="shared" si="38"/>
        <v>0.5</v>
      </c>
      <c r="AU15" s="49">
        <v>1</v>
      </c>
      <c r="AV15" s="49">
        <v>0</v>
      </c>
      <c r="AW15" s="50">
        <f t="shared" si="39"/>
        <v>0</v>
      </c>
      <c r="AX15" s="50">
        <f t="shared" si="40"/>
        <v>0.25</v>
      </c>
      <c r="AY15" s="50">
        <v>0.15</v>
      </c>
      <c r="AZ15" s="50">
        <f t="shared" si="41"/>
        <v>3.7499999999999999E-2</v>
      </c>
      <c r="BA15" s="50">
        <f t="shared" si="42"/>
        <v>0.51666666666666661</v>
      </c>
      <c r="BB15" s="22">
        <f t="shared" si="43"/>
        <v>0.89999999999999991</v>
      </c>
    </row>
    <row r="16" spans="1:54" ht="17.25" customHeight="1">
      <c r="A16" s="21">
        <v>12</v>
      </c>
      <c r="B16" s="101" t="s">
        <v>155</v>
      </c>
      <c r="C16" s="106" t="s">
        <v>157</v>
      </c>
      <c r="D16" s="100"/>
      <c r="E16" s="100">
        <v>1</v>
      </c>
      <c r="F16" s="77">
        <v>0</v>
      </c>
      <c r="G16" s="102">
        <f t="shared" si="22"/>
        <v>0</v>
      </c>
      <c r="H16" s="100">
        <v>1</v>
      </c>
      <c r="I16" s="77">
        <v>0</v>
      </c>
      <c r="J16" s="102">
        <f t="shared" si="23"/>
        <v>0</v>
      </c>
      <c r="K16" s="102">
        <f t="shared" si="24"/>
        <v>0</v>
      </c>
      <c r="L16" s="102">
        <v>0.45</v>
      </c>
      <c r="M16" s="102">
        <f t="shared" si="25"/>
        <v>0</v>
      </c>
      <c r="N16" s="100">
        <v>2</v>
      </c>
      <c r="O16" s="100">
        <v>1</v>
      </c>
      <c r="P16" s="102">
        <f t="shared" si="26"/>
        <v>0.5</v>
      </c>
      <c r="Q16" s="100">
        <v>1</v>
      </c>
      <c r="R16" s="103">
        <v>1</v>
      </c>
      <c r="S16" s="102">
        <f t="shared" si="27"/>
        <v>1</v>
      </c>
      <c r="T16" s="100">
        <v>1</v>
      </c>
      <c r="U16" s="100">
        <v>2</v>
      </c>
      <c r="V16" s="102">
        <f t="shared" si="28"/>
        <v>2</v>
      </c>
      <c r="W16" s="100">
        <v>1</v>
      </c>
      <c r="X16" s="99">
        <v>0</v>
      </c>
      <c r="Y16" s="102">
        <f t="shared" si="29"/>
        <v>0</v>
      </c>
      <c r="Z16" s="100">
        <v>1</v>
      </c>
      <c r="AA16" s="100">
        <v>0</v>
      </c>
      <c r="AB16" s="102">
        <f t="shared" si="30"/>
        <v>0</v>
      </c>
      <c r="AC16" s="102">
        <f t="shared" si="31"/>
        <v>0.7</v>
      </c>
      <c r="AD16" s="102">
        <v>0.25</v>
      </c>
      <c r="AE16" s="102">
        <f t="shared" si="32"/>
        <v>0.17499999999999999</v>
      </c>
      <c r="AF16" s="100">
        <v>4</v>
      </c>
      <c r="AG16" s="100">
        <v>4</v>
      </c>
      <c r="AH16" s="102">
        <f t="shared" si="33"/>
        <v>1</v>
      </c>
      <c r="AI16" s="100">
        <v>4</v>
      </c>
      <c r="AJ16" s="100">
        <v>2</v>
      </c>
      <c r="AK16" s="102">
        <f t="shared" si="34"/>
        <v>0.5</v>
      </c>
      <c r="AL16" s="103">
        <v>1</v>
      </c>
      <c r="AM16" s="100">
        <v>2</v>
      </c>
      <c r="AN16" s="102">
        <f t="shared" si="35"/>
        <v>2</v>
      </c>
      <c r="AO16" s="102">
        <f t="shared" si="36"/>
        <v>1.1666666666666667</v>
      </c>
      <c r="AP16" s="102">
        <v>0.15</v>
      </c>
      <c r="AQ16" s="102">
        <f t="shared" si="37"/>
        <v>0.17500000000000002</v>
      </c>
      <c r="AR16" s="100">
        <v>2</v>
      </c>
      <c r="AS16" s="100">
        <v>0</v>
      </c>
      <c r="AT16" s="102">
        <f t="shared" si="38"/>
        <v>0</v>
      </c>
      <c r="AU16" s="100">
        <v>1</v>
      </c>
      <c r="AV16" s="100">
        <v>0</v>
      </c>
      <c r="AW16" s="102">
        <f t="shared" si="39"/>
        <v>0</v>
      </c>
      <c r="AX16" s="102">
        <f t="shared" si="40"/>
        <v>0</v>
      </c>
      <c r="AY16" s="102">
        <v>0.15</v>
      </c>
      <c r="AZ16" s="102">
        <f t="shared" si="41"/>
        <v>0</v>
      </c>
      <c r="BA16" s="102">
        <f t="shared" si="42"/>
        <v>0.46666666666666667</v>
      </c>
      <c r="BB16" s="108">
        <f t="shared" si="43"/>
        <v>0.7</v>
      </c>
    </row>
    <row r="17" spans="1:54">
      <c r="A17" s="21">
        <v>13</v>
      </c>
      <c r="B17" s="51" t="s">
        <v>96</v>
      </c>
      <c r="C17" s="39" t="s">
        <v>100</v>
      </c>
      <c r="D17" s="49">
        <v>1.25</v>
      </c>
      <c r="E17" s="49">
        <v>1</v>
      </c>
      <c r="F17" s="66">
        <v>1</v>
      </c>
      <c r="G17" s="50">
        <f t="shared" si="22"/>
        <v>1</v>
      </c>
      <c r="H17" s="49">
        <v>1</v>
      </c>
      <c r="I17" s="35">
        <v>0</v>
      </c>
      <c r="J17" s="50">
        <f t="shared" si="23"/>
        <v>0</v>
      </c>
      <c r="K17" s="8">
        <f t="shared" si="24"/>
        <v>0.5</v>
      </c>
      <c r="L17" s="8">
        <v>0.45</v>
      </c>
      <c r="M17" s="8">
        <f t="shared" si="25"/>
        <v>0.22500000000000001</v>
      </c>
      <c r="N17" s="49">
        <v>2</v>
      </c>
      <c r="O17" s="66">
        <v>1</v>
      </c>
      <c r="P17" s="50">
        <f t="shared" si="26"/>
        <v>0.5</v>
      </c>
      <c r="Q17" s="49">
        <v>1</v>
      </c>
      <c r="R17" s="52">
        <v>0</v>
      </c>
      <c r="S17" s="50">
        <f t="shared" si="27"/>
        <v>0</v>
      </c>
      <c r="T17" s="49">
        <v>1</v>
      </c>
      <c r="U17" s="52">
        <v>1</v>
      </c>
      <c r="V17" s="50">
        <f t="shared" si="28"/>
        <v>1</v>
      </c>
      <c r="W17" s="49">
        <v>1</v>
      </c>
      <c r="X17" s="50"/>
      <c r="Y17" s="50">
        <f t="shared" si="29"/>
        <v>0</v>
      </c>
      <c r="Z17" s="49">
        <v>1</v>
      </c>
      <c r="AA17" s="49">
        <v>0</v>
      </c>
      <c r="AB17" s="50">
        <f t="shared" si="30"/>
        <v>0</v>
      </c>
      <c r="AC17" s="8">
        <f t="shared" si="31"/>
        <v>0.3</v>
      </c>
      <c r="AD17" s="8">
        <v>0.25</v>
      </c>
      <c r="AE17" s="8">
        <f t="shared" si="32"/>
        <v>7.4999999999999997E-2</v>
      </c>
      <c r="AF17" s="49">
        <v>4</v>
      </c>
      <c r="AG17" s="49">
        <v>2</v>
      </c>
      <c r="AH17" s="50">
        <f t="shared" si="33"/>
        <v>0.5</v>
      </c>
      <c r="AI17" s="49">
        <v>4</v>
      </c>
      <c r="AJ17" s="35"/>
      <c r="AK17" s="50">
        <f t="shared" si="34"/>
        <v>0</v>
      </c>
      <c r="AL17" s="52">
        <v>1</v>
      </c>
      <c r="AM17" s="49">
        <v>0</v>
      </c>
      <c r="AN17" s="50">
        <f t="shared" si="35"/>
        <v>0</v>
      </c>
      <c r="AO17" s="8">
        <f t="shared" si="36"/>
        <v>0.16666666666666666</v>
      </c>
      <c r="AP17" s="8">
        <v>0.15</v>
      </c>
      <c r="AQ17" s="8">
        <f t="shared" si="37"/>
        <v>2.4999999999999998E-2</v>
      </c>
      <c r="AR17" s="49">
        <v>2</v>
      </c>
      <c r="AS17" s="49">
        <v>0</v>
      </c>
      <c r="AT17" s="50">
        <f t="shared" si="38"/>
        <v>0</v>
      </c>
      <c r="AU17" s="49">
        <v>1</v>
      </c>
      <c r="AV17" s="35">
        <v>0</v>
      </c>
      <c r="AW17" s="50">
        <f t="shared" si="39"/>
        <v>0</v>
      </c>
      <c r="AX17" s="8">
        <f t="shared" si="40"/>
        <v>0</v>
      </c>
      <c r="AY17" s="8">
        <v>0.15</v>
      </c>
      <c r="AZ17" s="8">
        <f t="shared" si="41"/>
        <v>0</v>
      </c>
      <c r="BA17" s="50">
        <f t="shared" si="42"/>
        <v>0.24166666666666667</v>
      </c>
      <c r="BB17" s="22">
        <f t="shared" si="43"/>
        <v>0.65</v>
      </c>
    </row>
    <row r="18" spans="1:54" s="10" customFormat="1">
      <c r="A18" s="21">
        <v>14</v>
      </c>
      <c r="B18" s="47" t="s">
        <v>99</v>
      </c>
      <c r="C18" s="48" t="s">
        <v>100</v>
      </c>
      <c r="D18" s="49">
        <v>1</v>
      </c>
      <c r="E18" s="49">
        <v>1</v>
      </c>
      <c r="F18" s="49">
        <v>1</v>
      </c>
      <c r="G18" s="50">
        <f t="shared" si="22"/>
        <v>1</v>
      </c>
      <c r="H18" s="49">
        <v>1</v>
      </c>
      <c r="I18" s="35">
        <v>0</v>
      </c>
      <c r="J18" s="50">
        <f t="shared" si="23"/>
        <v>0</v>
      </c>
      <c r="K18" s="8">
        <f t="shared" si="24"/>
        <v>0.5</v>
      </c>
      <c r="L18" s="8">
        <v>0.45</v>
      </c>
      <c r="M18" s="8">
        <f t="shared" si="25"/>
        <v>0.22500000000000001</v>
      </c>
      <c r="N18" s="49">
        <v>2</v>
      </c>
      <c r="O18" s="49">
        <v>0</v>
      </c>
      <c r="P18" s="50">
        <f t="shared" si="26"/>
        <v>0</v>
      </c>
      <c r="Q18" s="49">
        <v>1</v>
      </c>
      <c r="R18" s="49">
        <v>0</v>
      </c>
      <c r="S18" s="50">
        <f t="shared" si="27"/>
        <v>0</v>
      </c>
      <c r="T18" s="49">
        <v>1</v>
      </c>
      <c r="U18" s="52">
        <v>1</v>
      </c>
      <c r="V18" s="50">
        <f t="shared" si="28"/>
        <v>1</v>
      </c>
      <c r="W18" s="49">
        <v>1</v>
      </c>
      <c r="X18" s="50"/>
      <c r="Y18" s="50">
        <f t="shared" si="29"/>
        <v>0</v>
      </c>
      <c r="Z18" s="49">
        <v>1</v>
      </c>
      <c r="AA18" s="49">
        <v>0</v>
      </c>
      <c r="AB18" s="50">
        <f t="shared" si="30"/>
        <v>0</v>
      </c>
      <c r="AC18" s="8">
        <f t="shared" si="31"/>
        <v>0.2</v>
      </c>
      <c r="AD18" s="8">
        <v>0.25</v>
      </c>
      <c r="AE18" s="8">
        <f t="shared" si="32"/>
        <v>0.05</v>
      </c>
      <c r="AF18" s="49">
        <v>4</v>
      </c>
      <c r="AG18" s="49">
        <v>3</v>
      </c>
      <c r="AH18" s="50">
        <f t="shared" si="33"/>
        <v>0.75</v>
      </c>
      <c r="AI18" s="49">
        <v>4</v>
      </c>
      <c r="AJ18" s="35"/>
      <c r="AK18" s="50">
        <f t="shared" si="34"/>
        <v>0</v>
      </c>
      <c r="AL18" s="52">
        <v>1</v>
      </c>
      <c r="AM18" s="49"/>
      <c r="AN18" s="50">
        <f t="shared" si="35"/>
        <v>0</v>
      </c>
      <c r="AO18" s="8">
        <f t="shared" si="36"/>
        <v>0.25</v>
      </c>
      <c r="AP18" s="8">
        <v>0.15</v>
      </c>
      <c r="AQ18" s="8">
        <f t="shared" si="37"/>
        <v>3.7499999999999999E-2</v>
      </c>
      <c r="AR18" s="49">
        <v>2</v>
      </c>
      <c r="AS18" s="49"/>
      <c r="AT18" s="50">
        <f t="shared" si="38"/>
        <v>0</v>
      </c>
      <c r="AU18" s="49">
        <v>1</v>
      </c>
      <c r="AV18" s="35"/>
      <c r="AW18" s="50">
        <f t="shared" si="39"/>
        <v>0</v>
      </c>
      <c r="AX18" s="8">
        <f t="shared" si="40"/>
        <v>0</v>
      </c>
      <c r="AY18" s="8">
        <v>0.15</v>
      </c>
      <c r="AZ18" s="8">
        <f t="shared" si="41"/>
        <v>0</v>
      </c>
      <c r="BA18" s="50">
        <f t="shared" si="42"/>
        <v>0.23749999999999999</v>
      </c>
      <c r="BB18" s="22">
        <f t="shared" si="43"/>
        <v>0.625</v>
      </c>
    </row>
    <row r="19" spans="1:54" s="104" customFormat="1">
      <c r="A19" s="99">
        <v>15</v>
      </c>
      <c r="B19" s="47" t="s">
        <v>156</v>
      </c>
      <c r="C19" s="48" t="s">
        <v>157</v>
      </c>
      <c r="D19" s="49"/>
      <c r="E19" s="49">
        <v>1</v>
      </c>
      <c r="F19" s="49">
        <v>0</v>
      </c>
      <c r="G19" s="50">
        <f t="shared" si="22"/>
        <v>0</v>
      </c>
      <c r="H19" s="49">
        <v>1</v>
      </c>
      <c r="I19" s="49">
        <v>0</v>
      </c>
      <c r="J19" s="50">
        <f t="shared" si="23"/>
        <v>0</v>
      </c>
      <c r="K19" s="50">
        <f t="shared" si="24"/>
        <v>0</v>
      </c>
      <c r="L19" s="50">
        <v>0.45</v>
      </c>
      <c r="M19" s="50">
        <f t="shared" si="25"/>
        <v>0</v>
      </c>
      <c r="N19" s="49">
        <v>2</v>
      </c>
      <c r="O19" s="49">
        <v>4</v>
      </c>
      <c r="P19" s="50">
        <f t="shared" si="26"/>
        <v>2</v>
      </c>
      <c r="Q19" s="49">
        <v>1</v>
      </c>
      <c r="R19" s="100">
        <v>0</v>
      </c>
      <c r="S19" s="50">
        <f t="shared" si="27"/>
        <v>0</v>
      </c>
      <c r="T19" s="49">
        <v>1</v>
      </c>
      <c r="U19" s="49">
        <v>1</v>
      </c>
      <c r="V19" s="50">
        <f t="shared" si="28"/>
        <v>1</v>
      </c>
      <c r="W19" s="49">
        <v>1</v>
      </c>
      <c r="X19" s="99">
        <v>0</v>
      </c>
      <c r="Y19" s="50">
        <f t="shared" si="29"/>
        <v>0</v>
      </c>
      <c r="Z19" s="49">
        <v>1</v>
      </c>
      <c r="AA19" s="49">
        <v>2</v>
      </c>
      <c r="AB19" s="50">
        <f t="shared" si="30"/>
        <v>2</v>
      </c>
      <c r="AC19" s="50">
        <f t="shared" si="31"/>
        <v>1</v>
      </c>
      <c r="AD19" s="50">
        <v>0.25</v>
      </c>
      <c r="AE19" s="50">
        <f t="shared" si="32"/>
        <v>0.25</v>
      </c>
      <c r="AF19" s="49">
        <v>4</v>
      </c>
      <c r="AG19" s="49">
        <v>4</v>
      </c>
      <c r="AH19" s="50">
        <f t="shared" si="33"/>
        <v>1</v>
      </c>
      <c r="AI19" s="49">
        <v>4</v>
      </c>
      <c r="AJ19" s="100">
        <v>1</v>
      </c>
      <c r="AK19" s="50">
        <f t="shared" si="34"/>
        <v>0.25</v>
      </c>
      <c r="AL19" s="52">
        <v>1</v>
      </c>
      <c r="AM19" s="100">
        <v>0</v>
      </c>
      <c r="AN19" s="50">
        <f t="shared" si="35"/>
        <v>0</v>
      </c>
      <c r="AO19" s="50">
        <f t="shared" si="36"/>
        <v>0.41666666666666669</v>
      </c>
      <c r="AP19" s="50">
        <v>0.15</v>
      </c>
      <c r="AQ19" s="50">
        <f t="shared" si="37"/>
        <v>6.25E-2</v>
      </c>
      <c r="AR19" s="49">
        <v>2</v>
      </c>
      <c r="AS19" s="100">
        <v>0</v>
      </c>
      <c r="AT19" s="50">
        <f t="shared" si="38"/>
        <v>0</v>
      </c>
      <c r="AU19" s="49">
        <v>1</v>
      </c>
      <c r="AV19" s="49">
        <v>0</v>
      </c>
      <c r="AW19" s="50">
        <f t="shared" si="39"/>
        <v>0</v>
      </c>
      <c r="AX19" s="50">
        <f t="shared" si="40"/>
        <v>0</v>
      </c>
      <c r="AY19" s="50">
        <v>0.15</v>
      </c>
      <c r="AZ19" s="50">
        <f t="shared" si="41"/>
        <v>0</v>
      </c>
      <c r="BA19" s="50">
        <f t="shared" si="42"/>
        <v>0.35416666666666669</v>
      </c>
      <c r="BB19" s="22">
        <f t="shared" si="43"/>
        <v>0.625</v>
      </c>
    </row>
    <row r="20" spans="1:54">
      <c r="A20" s="21">
        <v>16</v>
      </c>
      <c r="B20" s="80" t="s">
        <v>153</v>
      </c>
      <c r="C20" s="39" t="s">
        <v>157</v>
      </c>
      <c r="D20" s="49"/>
      <c r="E20" s="49">
        <v>1</v>
      </c>
      <c r="F20" s="49">
        <v>0</v>
      </c>
      <c r="G20" s="50">
        <f t="shared" si="22"/>
        <v>0</v>
      </c>
      <c r="H20" s="49">
        <v>1</v>
      </c>
      <c r="I20" s="49">
        <v>0</v>
      </c>
      <c r="J20" s="50">
        <f t="shared" si="23"/>
        <v>0</v>
      </c>
      <c r="K20" s="50">
        <f t="shared" si="24"/>
        <v>0</v>
      </c>
      <c r="L20" s="50">
        <v>0.45</v>
      </c>
      <c r="M20" s="50">
        <f t="shared" si="25"/>
        <v>0</v>
      </c>
      <c r="N20" s="49">
        <v>2</v>
      </c>
      <c r="O20" s="49">
        <v>2</v>
      </c>
      <c r="P20" s="50">
        <f t="shared" si="26"/>
        <v>1</v>
      </c>
      <c r="Q20" s="49">
        <v>1</v>
      </c>
      <c r="R20" s="49">
        <v>0</v>
      </c>
      <c r="S20" s="50">
        <f t="shared" si="27"/>
        <v>0</v>
      </c>
      <c r="T20" s="49">
        <v>1</v>
      </c>
      <c r="U20" s="49">
        <v>3</v>
      </c>
      <c r="V20" s="50">
        <f t="shared" si="28"/>
        <v>3</v>
      </c>
      <c r="W20" s="49">
        <v>1</v>
      </c>
      <c r="X20" s="21">
        <v>0</v>
      </c>
      <c r="Y20" s="50">
        <f t="shared" si="29"/>
        <v>0</v>
      </c>
      <c r="Z20" s="49">
        <v>1</v>
      </c>
      <c r="AA20" s="49">
        <v>0</v>
      </c>
      <c r="AB20" s="50">
        <f t="shared" si="30"/>
        <v>0</v>
      </c>
      <c r="AC20" s="50">
        <f t="shared" si="31"/>
        <v>0.8</v>
      </c>
      <c r="AD20" s="50">
        <v>0.25</v>
      </c>
      <c r="AE20" s="50">
        <f t="shared" si="32"/>
        <v>0.2</v>
      </c>
      <c r="AF20" s="49">
        <v>4</v>
      </c>
      <c r="AG20" s="49">
        <v>3</v>
      </c>
      <c r="AH20" s="50">
        <f t="shared" si="33"/>
        <v>0.75</v>
      </c>
      <c r="AI20" s="49">
        <v>4</v>
      </c>
      <c r="AJ20" s="57">
        <v>2</v>
      </c>
      <c r="AK20" s="50">
        <f t="shared" si="34"/>
        <v>0.5</v>
      </c>
      <c r="AL20" s="52">
        <v>1</v>
      </c>
      <c r="AM20" s="57">
        <v>1</v>
      </c>
      <c r="AN20" s="50">
        <f t="shared" si="35"/>
        <v>1</v>
      </c>
      <c r="AO20" s="50">
        <f t="shared" si="36"/>
        <v>0.75</v>
      </c>
      <c r="AP20" s="50">
        <v>0.15</v>
      </c>
      <c r="AQ20" s="50">
        <f t="shared" si="37"/>
        <v>0.11249999999999999</v>
      </c>
      <c r="AR20" s="49">
        <v>2</v>
      </c>
      <c r="AS20" s="49">
        <v>0</v>
      </c>
      <c r="AT20" s="50">
        <f t="shared" si="38"/>
        <v>0</v>
      </c>
      <c r="AU20" s="49">
        <v>1</v>
      </c>
      <c r="AV20" s="49">
        <v>0</v>
      </c>
      <c r="AW20" s="50">
        <f t="shared" si="39"/>
        <v>0</v>
      </c>
      <c r="AX20" s="50">
        <f t="shared" si="40"/>
        <v>0</v>
      </c>
      <c r="AY20" s="50">
        <v>0.15</v>
      </c>
      <c r="AZ20" s="50">
        <f t="shared" si="41"/>
        <v>0</v>
      </c>
      <c r="BA20" s="50">
        <f t="shared" si="42"/>
        <v>0.38750000000000001</v>
      </c>
      <c r="BB20" s="22">
        <f t="shared" si="43"/>
        <v>0.625</v>
      </c>
    </row>
    <row r="21" spans="1:54">
      <c r="A21" s="21">
        <v>17</v>
      </c>
      <c r="B21" s="80" t="s">
        <v>112</v>
      </c>
      <c r="C21" s="39" t="s">
        <v>48</v>
      </c>
      <c r="D21" s="49">
        <v>1</v>
      </c>
      <c r="E21" s="49">
        <v>1</v>
      </c>
      <c r="F21" s="21">
        <v>0</v>
      </c>
      <c r="G21" s="50">
        <f t="shared" si="22"/>
        <v>0</v>
      </c>
      <c r="H21" s="49">
        <v>1</v>
      </c>
      <c r="I21" s="21">
        <v>1</v>
      </c>
      <c r="J21" s="50">
        <f t="shared" si="23"/>
        <v>1</v>
      </c>
      <c r="K21" s="50">
        <f t="shared" si="24"/>
        <v>0.5</v>
      </c>
      <c r="L21" s="50">
        <v>0.45</v>
      </c>
      <c r="M21" s="50">
        <f t="shared" si="25"/>
        <v>0.22500000000000001</v>
      </c>
      <c r="N21" s="49">
        <v>2</v>
      </c>
      <c r="O21" s="21">
        <v>0</v>
      </c>
      <c r="P21" s="50">
        <f t="shared" si="26"/>
        <v>0</v>
      </c>
      <c r="Q21" s="49">
        <v>1</v>
      </c>
      <c r="R21" s="21">
        <v>0</v>
      </c>
      <c r="S21" s="50">
        <f t="shared" si="27"/>
        <v>0</v>
      </c>
      <c r="T21" s="49">
        <v>1</v>
      </c>
      <c r="U21" s="21">
        <v>0</v>
      </c>
      <c r="V21" s="50">
        <f t="shared" si="28"/>
        <v>0</v>
      </c>
      <c r="W21" s="49">
        <v>1</v>
      </c>
      <c r="X21" s="52">
        <v>0</v>
      </c>
      <c r="Y21" s="50">
        <f t="shared" si="29"/>
        <v>0</v>
      </c>
      <c r="Z21" s="49">
        <v>1</v>
      </c>
      <c r="AA21" s="49">
        <v>0</v>
      </c>
      <c r="AB21" s="50">
        <f t="shared" si="30"/>
        <v>0</v>
      </c>
      <c r="AC21" s="50">
        <f t="shared" si="31"/>
        <v>0</v>
      </c>
      <c r="AD21" s="50">
        <v>0.25</v>
      </c>
      <c r="AE21" s="50">
        <f t="shared" si="32"/>
        <v>0</v>
      </c>
      <c r="AF21" s="49">
        <v>4</v>
      </c>
      <c r="AG21" s="49">
        <v>3</v>
      </c>
      <c r="AH21" s="50">
        <f t="shared" si="33"/>
        <v>0.75</v>
      </c>
      <c r="AI21" s="49">
        <v>4</v>
      </c>
      <c r="AJ21" s="49">
        <v>3</v>
      </c>
      <c r="AK21" s="50">
        <f t="shared" si="34"/>
        <v>0.75</v>
      </c>
      <c r="AL21" s="52">
        <v>1</v>
      </c>
      <c r="AM21" s="49">
        <v>0</v>
      </c>
      <c r="AN21" s="50">
        <f t="shared" si="35"/>
        <v>0</v>
      </c>
      <c r="AO21" s="50">
        <f t="shared" si="36"/>
        <v>0.5</v>
      </c>
      <c r="AP21" s="50">
        <v>0.15</v>
      </c>
      <c r="AQ21" s="50">
        <f t="shared" si="37"/>
        <v>7.4999999999999997E-2</v>
      </c>
      <c r="AR21" s="49">
        <v>2</v>
      </c>
      <c r="AS21" s="21">
        <v>0</v>
      </c>
      <c r="AT21" s="50">
        <f t="shared" si="38"/>
        <v>0</v>
      </c>
      <c r="AU21" s="49">
        <v>1</v>
      </c>
      <c r="AV21" s="21">
        <v>0</v>
      </c>
      <c r="AW21" s="50">
        <f t="shared" si="39"/>
        <v>0</v>
      </c>
      <c r="AX21" s="50">
        <f t="shared" si="40"/>
        <v>0</v>
      </c>
      <c r="AY21" s="50">
        <v>0.15</v>
      </c>
      <c r="AZ21" s="50">
        <f t="shared" si="41"/>
        <v>0</v>
      </c>
      <c r="BA21" s="50">
        <f t="shared" si="42"/>
        <v>0.25</v>
      </c>
      <c r="BB21" s="22">
        <f t="shared" si="43"/>
        <v>0.6</v>
      </c>
    </row>
    <row r="22" spans="1:54">
      <c r="A22" s="21">
        <v>18</v>
      </c>
      <c r="B22" s="94" t="s">
        <v>69</v>
      </c>
      <c r="C22" s="39" t="s">
        <v>84</v>
      </c>
      <c r="D22" s="61">
        <v>1</v>
      </c>
      <c r="E22" s="49">
        <v>1</v>
      </c>
      <c r="F22" s="49"/>
      <c r="G22" s="50">
        <f t="shared" si="22"/>
        <v>0</v>
      </c>
      <c r="H22" s="49">
        <v>1</v>
      </c>
      <c r="I22" s="35"/>
      <c r="J22" s="50">
        <f t="shared" si="23"/>
        <v>0</v>
      </c>
      <c r="K22" s="8">
        <f t="shared" si="24"/>
        <v>0</v>
      </c>
      <c r="L22" s="8">
        <v>0.45</v>
      </c>
      <c r="M22" s="8">
        <f t="shared" si="25"/>
        <v>0</v>
      </c>
      <c r="N22" s="49">
        <v>2</v>
      </c>
      <c r="O22" s="61"/>
      <c r="P22" s="50">
        <f t="shared" si="26"/>
        <v>0</v>
      </c>
      <c r="Q22" s="49">
        <v>1</v>
      </c>
      <c r="R22" s="61"/>
      <c r="S22" s="50">
        <f t="shared" si="27"/>
        <v>0</v>
      </c>
      <c r="T22" s="49">
        <v>1</v>
      </c>
      <c r="U22" s="61">
        <v>2</v>
      </c>
      <c r="V22" s="50">
        <f t="shared" si="28"/>
        <v>2</v>
      </c>
      <c r="W22" s="49">
        <v>1</v>
      </c>
      <c r="X22" s="61"/>
      <c r="Y22" s="50">
        <f t="shared" si="29"/>
        <v>0</v>
      </c>
      <c r="Z22" s="49">
        <v>1</v>
      </c>
      <c r="AA22" s="61"/>
      <c r="AB22" s="50">
        <f t="shared" si="30"/>
        <v>0</v>
      </c>
      <c r="AC22" s="8">
        <f t="shared" si="31"/>
        <v>0.4</v>
      </c>
      <c r="AD22" s="8">
        <v>0.25</v>
      </c>
      <c r="AE22" s="8">
        <f t="shared" si="32"/>
        <v>0.1</v>
      </c>
      <c r="AF22" s="49">
        <v>4</v>
      </c>
      <c r="AG22" s="61">
        <v>1</v>
      </c>
      <c r="AH22" s="50">
        <f t="shared" si="33"/>
        <v>0.25</v>
      </c>
      <c r="AI22" s="49">
        <v>4</v>
      </c>
      <c r="AJ22" s="61"/>
      <c r="AK22" s="50">
        <f t="shared" si="34"/>
        <v>0</v>
      </c>
      <c r="AL22" s="52">
        <v>1</v>
      </c>
      <c r="AM22" s="36"/>
      <c r="AN22" s="50">
        <f t="shared" si="35"/>
        <v>0</v>
      </c>
      <c r="AO22" s="8">
        <f t="shared" si="36"/>
        <v>8.3333333333333329E-2</v>
      </c>
      <c r="AP22" s="8">
        <v>0.15</v>
      </c>
      <c r="AQ22" s="8">
        <f t="shared" si="37"/>
        <v>1.2499999999999999E-2</v>
      </c>
      <c r="AR22" s="49">
        <v>2</v>
      </c>
      <c r="AS22" s="61">
        <v>4</v>
      </c>
      <c r="AT22" s="50">
        <f t="shared" si="38"/>
        <v>2</v>
      </c>
      <c r="AU22" s="49">
        <v>1</v>
      </c>
      <c r="AV22" s="61"/>
      <c r="AW22" s="50">
        <f t="shared" si="39"/>
        <v>0</v>
      </c>
      <c r="AX22" s="8">
        <f t="shared" si="40"/>
        <v>1</v>
      </c>
      <c r="AY22" s="8">
        <v>0.15</v>
      </c>
      <c r="AZ22" s="8">
        <f t="shared" si="41"/>
        <v>0.15</v>
      </c>
      <c r="BA22" s="50">
        <f t="shared" si="42"/>
        <v>0.37083333333333335</v>
      </c>
      <c r="BB22" s="22">
        <f t="shared" si="43"/>
        <v>0.52500000000000002</v>
      </c>
    </row>
    <row r="23" spans="1:54" s="10" customFormat="1">
      <c r="A23" s="21">
        <v>19</v>
      </c>
      <c r="B23" s="93" t="s">
        <v>75</v>
      </c>
      <c r="C23" s="39" t="s">
        <v>84</v>
      </c>
      <c r="D23" s="61">
        <v>1</v>
      </c>
      <c r="E23" s="49">
        <v>1</v>
      </c>
      <c r="F23" s="35"/>
      <c r="G23" s="50">
        <f t="shared" si="22"/>
        <v>0</v>
      </c>
      <c r="H23" s="49">
        <v>1</v>
      </c>
      <c r="I23" s="35"/>
      <c r="J23" s="50">
        <f t="shared" si="23"/>
        <v>0</v>
      </c>
      <c r="K23" s="8">
        <f t="shared" si="24"/>
        <v>0</v>
      </c>
      <c r="L23" s="8">
        <v>0.45</v>
      </c>
      <c r="M23" s="8">
        <f t="shared" si="25"/>
        <v>0</v>
      </c>
      <c r="N23" s="49">
        <v>2</v>
      </c>
      <c r="O23" s="61"/>
      <c r="P23" s="50">
        <f t="shared" si="26"/>
        <v>0</v>
      </c>
      <c r="Q23" s="49">
        <v>1</v>
      </c>
      <c r="R23" s="61"/>
      <c r="S23" s="50">
        <f t="shared" si="27"/>
        <v>0</v>
      </c>
      <c r="T23" s="49">
        <v>1</v>
      </c>
      <c r="U23" s="61">
        <v>2</v>
      </c>
      <c r="V23" s="50">
        <f t="shared" si="28"/>
        <v>2</v>
      </c>
      <c r="W23" s="49">
        <v>1</v>
      </c>
      <c r="X23" s="61"/>
      <c r="Y23" s="50">
        <f t="shared" si="29"/>
        <v>0</v>
      </c>
      <c r="Z23" s="49">
        <v>1</v>
      </c>
      <c r="AA23" s="61"/>
      <c r="AB23" s="50">
        <f t="shared" si="30"/>
        <v>0</v>
      </c>
      <c r="AC23" s="8">
        <f t="shared" si="31"/>
        <v>0.4</v>
      </c>
      <c r="AD23" s="8">
        <v>0.25</v>
      </c>
      <c r="AE23" s="8">
        <f t="shared" si="32"/>
        <v>0.1</v>
      </c>
      <c r="AF23" s="49">
        <v>4</v>
      </c>
      <c r="AG23" s="61">
        <v>1</v>
      </c>
      <c r="AH23" s="50">
        <f t="shared" si="33"/>
        <v>0.25</v>
      </c>
      <c r="AI23" s="49">
        <v>4</v>
      </c>
      <c r="AJ23" s="61"/>
      <c r="AK23" s="50">
        <f t="shared" si="34"/>
        <v>0</v>
      </c>
      <c r="AL23" s="52">
        <v>1</v>
      </c>
      <c r="AM23" s="36"/>
      <c r="AN23" s="50">
        <f t="shared" si="35"/>
        <v>0</v>
      </c>
      <c r="AO23" s="8">
        <f t="shared" si="36"/>
        <v>8.3333333333333329E-2</v>
      </c>
      <c r="AP23" s="8">
        <v>0.15</v>
      </c>
      <c r="AQ23" s="8">
        <f t="shared" si="37"/>
        <v>1.2499999999999999E-2</v>
      </c>
      <c r="AR23" s="49">
        <v>2</v>
      </c>
      <c r="AS23" s="61">
        <v>4</v>
      </c>
      <c r="AT23" s="50">
        <f t="shared" si="38"/>
        <v>2</v>
      </c>
      <c r="AU23" s="49">
        <v>1</v>
      </c>
      <c r="AV23" s="61"/>
      <c r="AW23" s="50">
        <f t="shared" si="39"/>
        <v>0</v>
      </c>
      <c r="AX23" s="8">
        <f t="shared" si="40"/>
        <v>1</v>
      </c>
      <c r="AY23" s="8">
        <v>0.15</v>
      </c>
      <c r="AZ23" s="8">
        <f t="shared" si="41"/>
        <v>0.15</v>
      </c>
      <c r="BA23" s="50">
        <f t="shared" si="42"/>
        <v>0.37083333333333335</v>
      </c>
      <c r="BB23" s="22">
        <f t="shared" si="43"/>
        <v>0.52500000000000002</v>
      </c>
    </row>
    <row r="24" spans="1:54">
      <c r="A24" s="21">
        <v>20</v>
      </c>
      <c r="B24" s="80" t="s">
        <v>111</v>
      </c>
      <c r="C24" s="39" t="s">
        <v>48</v>
      </c>
      <c r="D24" s="49">
        <v>1</v>
      </c>
      <c r="E24" s="49">
        <v>1</v>
      </c>
      <c r="F24" s="21">
        <v>0</v>
      </c>
      <c r="G24" s="50">
        <f t="shared" si="22"/>
        <v>0</v>
      </c>
      <c r="H24" s="49">
        <v>1</v>
      </c>
      <c r="I24" s="21">
        <v>1</v>
      </c>
      <c r="J24" s="50">
        <f t="shared" si="23"/>
        <v>1</v>
      </c>
      <c r="K24" s="50">
        <f t="shared" si="24"/>
        <v>0.5</v>
      </c>
      <c r="L24" s="50">
        <v>0.45</v>
      </c>
      <c r="M24" s="50">
        <f t="shared" si="25"/>
        <v>0.22500000000000001</v>
      </c>
      <c r="N24" s="49">
        <v>2</v>
      </c>
      <c r="O24" s="21">
        <v>0</v>
      </c>
      <c r="P24" s="50">
        <f t="shared" si="26"/>
        <v>0</v>
      </c>
      <c r="Q24" s="49">
        <v>1</v>
      </c>
      <c r="R24" s="21">
        <v>0</v>
      </c>
      <c r="S24" s="50">
        <f t="shared" si="27"/>
        <v>0</v>
      </c>
      <c r="T24" s="49">
        <v>1</v>
      </c>
      <c r="U24" s="21">
        <v>0</v>
      </c>
      <c r="V24" s="50">
        <f t="shared" si="28"/>
        <v>0</v>
      </c>
      <c r="W24" s="49">
        <v>1</v>
      </c>
      <c r="X24" s="52">
        <v>0</v>
      </c>
      <c r="Y24" s="50">
        <f t="shared" si="29"/>
        <v>0</v>
      </c>
      <c r="Z24" s="49">
        <v>1</v>
      </c>
      <c r="AA24" s="49">
        <v>0</v>
      </c>
      <c r="AB24" s="50">
        <f t="shared" si="30"/>
        <v>0</v>
      </c>
      <c r="AC24" s="50">
        <f t="shared" si="31"/>
        <v>0</v>
      </c>
      <c r="AD24" s="50">
        <v>0.25</v>
      </c>
      <c r="AE24" s="50">
        <f t="shared" si="32"/>
        <v>0</v>
      </c>
      <c r="AF24" s="49">
        <v>4</v>
      </c>
      <c r="AG24" s="49">
        <v>2</v>
      </c>
      <c r="AH24" s="50">
        <f t="shared" si="33"/>
        <v>0.5</v>
      </c>
      <c r="AI24" s="49">
        <v>4</v>
      </c>
      <c r="AJ24" s="49">
        <v>1</v>
      </c>
      <c r="AK24" s="50">
        <f t="shared" si="34"/>
        <v>0.25</v>
      </c>
      <c r="AL24" s="52">
        <v>1</v>
      </c>
      <c r="AM24" s="49">
        <v>0</v>
      </c>
      <c r="AN24" s="50">
        <f t="shared" si="35"/>
        <v>0</v>
      </c>
      <c r="AO24" s="50">
        <f t="shared" si="36"/>
        <v>0.25</v>
      </c>
      <c r="AP24" s="50">
        <v>0.15</v>
      </c>
      <c r="AQ24" s="50">
        <f t="shared" si="37"/>
        <v>3.7499999999999999E-2</v>
      </c>
      <c r="AR24" s="49">
        <v>2</v>
      </c>
      <c r="AS24" s="21">
        <v>0</v>
      </c>
      <c r="AT24" s="50">
        <f t="shared" si="38"/>
        <v>0</v>
      </c>
      <c r="AU24" s="49">
        <v>1</v>
      </c>
      <c r="AV24" s="21">
        <v>0</v>
      </c>
      <c r="AW24" s="50">
        <f t="shared" si="39"/>
        <v>0</v>
      </c>
      <c r="AX24" s="50">
        <f t="shared" si="40"/>
        <v>0</v>
      </c>
      <c r="AY24" s="50">
        <v>0.15</v>
      </c>
      <c r="AZ24" s="50">
        <f t="shared" si="41"/>
        <v>0</v>
      </c>
      <c r="BA24" s="50">
        <f t="shared" si="42"/>
        <v>0.1875</v>
      </c>
      <c r="BB24" s="22">
        <f t="shared" si="43"/>
        <v>0.52500000000000002</v>
      </c>
    </row>
    <row r="25" spans="1:54">
      <c r="A25" s="21">
        <v>21</v>
      </c>
      <c r="B25" s="81" t="s">
        <v>148</v>
      </c>
      <c r="C25" s="39" t="s">
        <v>150</v>
      </c>
      <c r="D25" s="49">
        <v>1</v>
      </c>
      <c r="E25" s="49">
        <v>1</v>
      </c>
      <c r="F25" s="66">
        <v>0</v>
      </c>
      <c r="G25" s="50">
        <f t="shared" si="22"/>
        <v>0</v>
      </c>
      <c r="H25" s="49">
        <v>1</v>
      </c>
      <c r="I25" s="66">
        <v>0</v>
      </c>
      <c r="J25" s="50">
        <f t="shared" si="23"/>
        <v>0</v>
      </c>
      <c r="K25" s="8">
        <f t="shared" si="24"/>
        <v>0</v>
      </c>
      <c r="L25" s="8">
        <v>0.45</v>
      </c>
      <c r="M25" s="8">
        <f t="shared" si="25"/>
        <v>0</v>
      </c>
      <c r="N25" s="49">
        <v>2</v>
      </c>
      <c r="O25" s="49">
        <v>1</v>
      </c>
      <c r="P25" s="50">
        <f t="shared" si="26"/>
        <v>0.5</v>
      </c>
      <c r="Q25" s="49">
        <v>1</v>
      </c>
      <c r="R25" s="79">
        <v>0</v>
      </c>
      <c r="S25" s="50">
        <f t="shared" si="27"/>
        <v>0</v>
      </c>
      <c r="T25" s="49">
        <v>1</v>
      </c>
      <c r="U25" s="35">
        <v>3</v>
      </c>
      <c r="V25" s="50">
        <f t="shared" si="28"/>
        <v>3</v>
      </c>
      <c r="W25" s="49">
        <v>1</v>
      </c>
      <c r="X25" s="35">
        <v>0</v>
      </c>
      <c r="Y25" s="50">
        <f t="shared" si="29"/>
        <v>0</v>
      </c>
      <c r="Z25" s="49">
        <v>1</v>
      </c>
      <c r="AA25" s="49">
        <v>0</v>
      </c>
      <c r="AB25" s="50">
        <f t="shared" si="30"/>
        <v>0</v>
      </c>
      <c r="AC25" s="8">
        <f t="shared" si="31"/>
        <v>0.7</v>
      </c>
      <c r="AD25" s="8">
        <v>0.25</v>
      </c>
      <c r="AE25" s="8">
        <f t="shared" si="32"/>
        <v>0.17499999999999999</v>
      </c>
      <c r="AF25" s="49">
        <v>4</v>
      </c>
      <c r="AG25" s="49">
        <v>3</v>
      </c>
      <c r="AH25" s="50">
        <f t="shared" si="33"/>
        <v>0.75</v>
      </c>
      <c r="AI25" s="49">
        <v>4</v>
      </c>
      <c r="AJ25" s="49">
        <v>1</v>
      </c>
      <c r="AK25" s="50">
        <f t="shared" si="34"/>
        <v>0.25</v>
      </c>
      <c r="AL25" s="52">
        <v>1</v>
      </c>
      <c r="AM25" s="49">
        <v>0</v>
      </c>
      <c r="AN25" s="50">
        <f t="shared" si="35"/>
        <v>0</v>
      </c>
      <c r="AO25" s="8">
        <f t="shared" si="36"/>
        <v>0.33333333333333331</v>
      </c>
      <c r="AP25" s="8">
        <v>0.15</v>
      </c>
      <c r="AQ25" s="8">
        <f t="shared" si="37"/>
        <v>4.9999999999999996E-2</v>
      </c>
      <c r="AR25" s="49">
        <v>2</v>
      </c>
      <c r="AS25" s="49">
        <v>1</v>
      </c>
      <c r="AT25" s="50">
        <f t="shared" si="38"/>
        <v>0.5</v>
      </c>
      <c r="AU25" s="49">
        <v>1</v>
      </c>
      <c r="AV25" s="49">
        <v>0</v>
      </c>
      <c r="AW25" s="50">
        <f t="shared" si="39"/>
        <v>0</v>
      </c>
      <c r="AX25" s="8">
        <f t="shared" si="40"/>
        <v>0.25</v>
      </c>
      <c r="AY25" s="8">
        <v>0.15</v>
      </c>
      <c r="AZ25" s="8">
        <f t="shared" si="41"/>
        <v>3.7499999999999999E-2</v>
      </c>
      <c r="BA25" s="50">
        <f t="shared" si="42"/>
        <v>0.3208333333333333</v>
      </c>
      <c r="BB25" s="22">
        <f t="shared" si="43"/>
        <v>0.52499999999999991</v>
      </c>
    </row>
    <row r="26" spans="1:54">
      <c r="A26" s="21">
        <v>22</v>
      </c>
      <c r="B26" s="80" t="s">
        <v>154</v>
      </c>
      <c r="C26" s="39" t="s">
        <v>157</v>
      </c>
      <c r="D26" s="49"/>
      <c r="E26" s="49">
        <v>1</v>
      </c>
      <c r="F26" s="49">
        <v>0</v>
      </c>
      <c r="G26" s="50">
        <f t="shared" si="22"/>
        <v>0</v>
      </c>
      <c r="H26" s="49">
        <v>1</v>
      </c>
      <c r="I26" s="49">
        <v>0</v>
      </c>
      <c r="J26" s="50">
        <f t="shared" si="23"/>
        <v>0</v>
      </c>
      <c r="K26" s="50">
        <f t="shared" si="24"/>
        <v>0</v>
      </c>
      <c r="L26" s="50">
        <v>0.45</v>
      </c>
      <c r="M26" s="50">
        <f t="shared" si="25"/>
        <v>0</v>
      </c>
      <c r="N26" s="49">
        <v>2</v>
      </c>
      <c r="O26" s="49">
        <v>2</v>
      </c>
      <c r="P26" s="50">
        <f t="shared" si="26"/>
        <v>1</v>
      </c>
      <c r="Q26" s="49">
        <v>1</v>
      </c>
      <c r="R26" s="52">
        <v>1</v>
      </c>
      <c r="S26" s="50">
        <f t="shared" si="27"/>
        <v>1</v>
      </c>
      <c r="T26" s="49">
        <v>1</v>
      </c>
      <c r="U26" s="49">
        <v>2</v>
      </c>
      <c r="V26" s="50">
        <f t="shared" si="28"/>
        <v>2</v>
      </c>
      <c r="W26" s="49">
        <v>1</v>
      </c>
      <c r="X26" s="21">
        <v>0</v>
      </c>
      <c r="Y26" s="50">
        <f t="shared" si="29"/>
        <v>0</v>
      </c>
      <c r="Z26" s="49">
        <v>1</v>
      </c>
      <c r="AA26" s="49">
        <v>0</v>
      </c>
      <c r="AB26" s="50">
        <f t="shared" si="30"/>
        <v>0</v>
      </c>
      <c r="AC26" s="50">
        <f t="shared" si="31"/>
        <v>0.8</v>
      </c>
      <c r="AD26" s="50">
        <v>0.25</v>
      </c>
      <c r="AE26" s="50">
        <f t="shared" si="32"/>
        <v>0.2</v>
      </c>
      <c r="AF26" s="49">
        <v>4</v>
      </c>
      <c r="AG26" s="49">
        <v>4</v>
      </c>
      <c r="AH26" s="50">
        <f t="shared" si="33"/>
        <v>1</v>
      </c>
      <c r="AI26" s="49">
        <v>4</v>
      </c>
      <c r="AJ26" s="57">
        <v>0</v>
      </c>
      <c r="AK26" s="50">
        <f t="shared" si="34"/>
        <v>0</v>
      </c>
      <c r="AL26" s="52">
        <v>1</v>
      </c>
      <c r="AM26" s="57">
        <v>0</v>
      </c>
      <c r="AN26" s="50">
        <f t="shared" si="35"/>
        <v>0</v>
      </c>
      <c r="AO26" s="50">
        <f t="shared" si="36"/>
        <v>0.33333333333333331</v>
      </c>
      <c r="AP26" s="50">
        <v>0.15</v>
      </c>
      <c r="AQ26" s="50">
        <f t="shared" si="37"/>
        <v>4.9999999999999996E-2</v>
      </c>
      <c r="AR26" s="49">
        <v>2</v>
      </c>
      <c r="AS26" s="49">
        <v>0</v>
      </c>
      <c r="AT26" s="50">
        <f t="shared" si="38"/>
        <v>0</v>
      </c>
      <c r="AU26" s="49">
        <v>1</v>
      </c>
      <c r="AV26" s="49">
        <v>0</v>
      </c>
      <c r="AW26" s="50">
        <f t="shared" si="39"/>
        <v>0</v>
      </c>
      <c r="AX26" s="50">
        <f t="shared" si="40"/>
        <v>0</v>
      </c>
      <c r="AY26" s="50">
        <v>0.15</v>
      </c>
      <c r="AZ26" s="50">
        <f t="shared" si="41"/>
        <v>0</v>
      </c>
      <c r="BA26" s="50">
        <f t="shared" si="42"/>
        <v>0.28333333333333333</v>
      </c>
      <c r="BB26" s="22">
        <f t="shared" si="43"/>
        <v>0.5</v>
      </c>
    </row>
    <row r="27" spans="1:54" s="10" customFormat="1">
      <c r="A27" s="21">
        <v>23</v>
      </c>
      <c r="B27" s="81" t="s">
        <v>167</v>
      </c>
      <c r="C27" s="39" t="s">
        <v>168</v>
      </c>
      <c r="D27" s="49"/>
      <c r="E27" s="49">
        <v>1</v>
      </c>
      <c r="F27" s="66">
        <v>0</v>
      </c>
      <c r="G27" s="50">
        <f t="shared" si="22"/>
        <v>0</v>
      </c>
      <c r="H27" s="49">
        <v>1</v>
      </c>
      <c r="I27" s="66">
        <v>0</v>
      </c>
      <c r="J27" s="50">
        <f t="shared" si="23"/>
        <v>0</v>
      </c>
      <c r="K27" s="50">
        <f t="shared" si="24"/>
        <v>0</v>
      </c>
      <c r="L27" s="50">
        <v>0.45</v>
      </c>
      <c r="M27" s="50">
        <f t="shared" si="25"/>
        <v>0</v>
      </c>
      <c r="N27" s="49">
        <v>2</v>
      </c>
      <c r="O27" s="49">
        <v>1</v>
      </c>
      <c r="P27" s="50">
        <f t="shared" si="26"/>
        <v>0.5</v>
      </c>
      <c r="Q27" s="49">
        <v>1</v>
      </c>
      <c r="R27" s="21">
        <v>0</v>
      </c>
      <c r="S27" s="50">
        <f t="shared" si="27"/>
        <v>0</v>
      </c>
      <c r="T27" s="49">
        <v>1</v>
      </c>
      <c r="U27" s="49">
        <v>2</v>
      </c>
      <c r="V27" s="50">
        <f t="shared" si="28"/>
        <v>2</v>
      </c>
      <c r="W27" s="49">
        <v>1</v>
      </c>
      <c r="X27" s="49">
        <v>0</v>
      </c>
      <c r="Y27" s="50">
        <f t="shared" si="29"/>
        <v>0</v>
      </c>
      <c r="Z27" s="49">
        <v>1</v>
      </c>
      <c r="AA27" s="49">
        <v>0</v>
      </c>
      <c r="AB27" s="50">
        <f t="shared" si="30"/>
        <v>0</v>
      </c>
      <c r="AC27" s="50">
        <f t="shared" si="31"/>
        <v>0.5</v>
      </c>
      <c r="AD27" s="50">
        <v>0.25</v>
      </c>
      <c r="AE27" s="50">
        <f t="shared" si="32"/>
        <v>0.125</v>
      </c>
      <c r="AF27" s="49">
        <v>4</v>
      </c>
      <c r="AG27" s="49">
        <v>4</v>
      </c>
      <c r="AH27" s="50">
        <f t="shared" si="33"/>
        <v>1</v>
      </c>
      <c r="AI27" s="49">
        <v>4</v>
      </c>
      <c r="AJ27" s="49">
        <v>1</v>
      </c>
      <c r="AK27" s="50">
        <f t="shared" si="34"/>
        <v>0.25</v>
      </c>
      <c r="AL27" s="52">
        <v>1</v>
      </c>
      <c r="AM27" s="49">
        <v>0</v>
      </c>
      <c r="AN27" s="50">
        <f t="shared" si="35"/>
        <v>0</v>
      </c>
      <c r="AO27" s="50">
        <f t="shared" si="36"/>
        <v>0.41666666666666669</v>
      </c>
      <c r="AP27" s="50">
        <v>0.15</v>
      </c>
      <c r="AQ27" s="50">
        <f t="shared" si="37"/>
        <v>6.25E-2</v>
      </c>
      <c r="AR27" s="49">
        <v>2</v>
      </c>
      <c r="AS27" s="49">
        <v>1</v>
      </c>
      <c r="AT27" s="50">
        <f t="shared" si="38"/>
        <v>0.5</v>
      </c>
      <c r="AU27" s="49">
        <v>1</v>
      </c>
      <c r="AV27" s="49">
        <v>0</v>
      </c>
      <c r="AW27" s="50">
        <f t="shared" si="39"/>
        <v>0</v>
      </c>
      <c r="AX27" s="50">
        <f t="shared" si="40"/>
        <v>0.25</v>
      </c>
      <c r="AY27" s="50">
        <v>0.15</v>
      </c>
      <c r="AZ27" s="50">
        <f t="shared" si="41"/>
        <v>3.7499999999999999E-2</v>
      </c>
      <c r="BA27" s="50">
        <f t="shared" si="42"/>
        <v>0.29166666666666669</v>
      </c>
      <c r="BB27" s="22">
        <f t="shared" si="43"/>
        <v>0.45</v>
      </c>
    </row>
    <row r="28" spans="1:54" s="10" customFormat="1">
      <c r="A28" s="21">
        <v>24</v>
      </c>
      <c r="B28" s="105" t="s">
        <v>77</v>
      </c>
      <c r="C28" s="39" t="s">
        <v>84</v>
      </c>
      <c r="D28" s="107">
        <v>1</v>
      </c>
      <c r="E28" s="49">
        <v>1</v>
      </c>
      <c r="F28" s="35"/>
      <c r="G28" s="50">
        <f t="shared" si="22"/>
        <v>0</v>
      </c>
      <c r="H28" s="49">
        <v>1</v>
      </c>
      <c r="I28" s="35"/>
      <c r="J28" s="50">
        <f t="shared" si="23"/>
        <v>0</v>
      </c>
      <c r="K28" s="8">
        <f t="shared" si="24"/>
        <v>0</v>
      </c>
      <c r="L28" s="8">
        <v>0.45</v>
      </c>
      <c r="M28" s="8">
        <f t="shared" si="25"/>
        <v>0</v>
      </c>
      <c r="N28" s="49">
        <v>2</v>
      </c>
      <c r="O28" s="107"/>
      <c r="P28" s="50">
        <f t="shared" si="26"/>
        <v>0</v>
      </c>
      <c r="Q28" s="49">
        <v>1</v>
      </c>
      <c r="R28" s="107"/>
      <c r="S28" s="50">
        <f t="shared" si="27"/>
        <v>0</v>
      </c>
      <c r="T28" s="49">
        <v>1</v>
      </c>
      <c r="U28" s="107">
        <v>2</v>
      </c>
      <c r="V28" s="50">
        <f t="shared" si="28"/>
        <v>2</v>
      </c>
      <c r="W28" s="49">
        <v>1</v>
      </c>
      <c r="X28" s="107"/>
      <c r="Y28" s="50">
        <f t="shared" si="29"/>
        <v>0</v>
      </c>
      <c r="Z28" s="49">
        <v>1</v>
      </c>
      <c r="AA28" s="107"/>
      <c r="AB28" s="50">
        <f t="shared" si="30"/>
        <v>0</v>
      </c>
      <c r="AC28" s="8">
        <f t="shared" si="31"/>
        <v>0.4</v>
      </c>
      <c r="AD28" s="8">
        <v>0.25</v>
      </c>
      <c r="AE28" s="8">
        <f t="shared" si="32"/>
        <v>0.1</v>
      </c>
      <c r="AF28" s="49">
        <v>4</v>
      </c>
      <c r="AG28" s="107">
        <v>1</v>
      </c>
      <c r="AH28" s="50">
        <f t="shared" si="33"/>
        <v>0.25</v>
      </c>
      <c r="AI28" s="49">
        <v>4</v>
      </c>
      <c r="AJ28" s="107"/>
      <c r="AK28" s="50">
        <f t="shared" si="34"/>
        <v>0</v>
      </c>
      <c r="AL28" s="52">
        <v>1</v>
      </c>
      <c r="AM28" s="36"/>
      <c r="AN28" s="50">
        <f t="shared" si="35"/>
        <v>0</v>
      </c>
      <c r="AO28" s="8">
        <f t="shared" si="36"/>
        <v>8.3333333333333329E-2</v>
      </c>
      <c r="AP28" s="8">
        <v>0.15</v>
      </c>
      <c r="AQ28" s="8">
        <f t="shared" si="37"/>
        <v>1.2499999999999999E-2</v>
      </c>
      <c r="AR28" s="49">
        <v>2</v>
      </c>
      <c r="AS28" s="61">
        <v>3</v>
      </c>
      <c r="AT28" s="50">
        <f t="shared" si="38"/>
        <v>1.5</v>
      </c>
      <c r="AU28" s="49">
        <v>1</v>
      </c>
      <c r="AV28" s="107"/>
      <c r="AW28" s="50">
        <f t="shared" si="39"/>
        <v>0</v>
      </c>
      <c r="AX28" s="8">
        <f t="shared" si="40"/>
        <v>0.75</v>
      </c>
      <c r="AY28" s="8">
        <v>0.15</v>
      </c>
      <c r="AZ28" s="8">
        <f t="shared" si="41"/>
        <v>0.11249999999999999</v>
      </c>
      <c r="BA28" s="50">
        <f t="shared" si="42"/>
        <v>0.30833333333333335</v>
      </c>
      <c r="BB28" s="22">
        <f t="shared" si="43"/>
        <v>0.44999999999999996</v>
      </c>
    </row>
    <row r="29" spans="1:54">
      <c r="A29" s="21">
        <v>25</v>
      </c>
      <c r="B29" s="38" t="s">
        <v>78</v>
      </c>
      <c r="C29" s="39" t="s">
        <v>84</v>
      </c>
      <c r="D29" s="61">
        <v>1</v>
      </c>
      <c r="E29" s="49">
        <v>1</v>
      </c>
      <c r="F29" s="35"/>
      <c r="G29" s="50">
        <f t="shared" si="22"/>
        <v>0</v>
      </c>
      <c r="H29" s="49">
        <v>1</v>
      </c>
      <c r="I29" s="35"/>
      <c r="J29" s="50">
        <f t="shared" si="23"/>
        <v>0</v>
      </c>
      <c r="K29" s="8">
        <f t="shared" si="24"/>
        <v>0</v>
      </c>
      <c r="L29" s="8">
        <v>0.45</v>
      </c>
      <c r="M29" s="8">
        <f t="shared" si="25"/>
        <v>0</v>
      </c>
      <c r="N29" s="49">
        <v>2</v>
      </c>
      <c r="O29" s="61"/>
      <c r="P29" s="50">
        <f t="shared" si="26"/>
        <v>0</v>
      </c>
      <c r="Q29" s="49">
        <v>1</v>
      </c>
      <c r="R29" s="61"/>
      <c r="S29" s="50">
        <f t="shared" si="27"/>
        <v>0</v>
      </c>
      <c r="T29" s="49">
        <v>1</v>
      </c>
      <c r="U29" s="61">
        <v>2</v>
      </c>
      <c r="V29" s="50">
        <f t="shared" si="28"/>
        <v>2</v>
      </c>
      <c r="W29" s="49">
        <v>1</v>
      </c>
      <c r="X29" s="61"/>
      <c r="Y29" s="50">
        <f t="shared" si="29"/>
        <v>0</v>
      </c>
      <c r="Z29" s="49">
        <v>1</v>
      </c>
      <c r="AA29" s="61"/>
      <c r="AB29" s="50">
        <f t="shared" si="30"/>
        <v>0</v>
      </c>
      <c r="AC29" s="8">
        <f t="shared" si="31"/>
        <v>0.4</v>
      </c>
      <c r="AD29" s="8">
        <v>0.25</v>
      </c>
      <c r="AE29" s="8">
        <f t="shared" si="32"/>
        <v>0.1</v>
      </c>
      <c r="AF29" s="49">
        <v>4</v>
      </c>
      <c r="AG29" s="61">
        <v>1</v>
      </c>
      <c r="AH29" s="50">
        <f t="shared" si="33"/>
        <v>0.25</v>
      </c>
      <c r="AI29" s="49">
        <v>4</v>
      </c>
      <c r="AJ29" s="61"/>
      <c r="AK29" s="50">
        <f t="shared" si="34"/>
        <v>0</v>
      </c>
      <c r="AL29" s="52">
        <v>1</v>
      </c>
      <c r="AM29" s="36"/>
      <c r="AN29" s="50">
        <f t="shared" si="35"/>
        <v>0</v>
      </c>
      <c r="AO29" s="8">
        <f t="shared" si="36"/>
        <v>8.3333333333333329E-2</v>
      </c>
      <c r="AP29" s="8">
        <v>0.15</v>
      </c>
      <c r="AQ29" s="8">
        <f t="shared" si="37"/>
        <v>1.2499999999999999E-2</v>
      </c>
      <c r="AR29" s="49">
        <v>2</v>
      </c>
      <c r="AS29" s="61">
        <v>3</v>
      </c>
      <c r="AT29" s="50">
        <f t="shared" si="38"/>
        <v>1.5</v>
      </c>
      <c r="AU29" s="49">
        <v>1</v>
      </c>
      <c r="AV29" s="61"/>
      <c r="AW29" s="50">
        <f t="shared" si="39"/>
        <v>0</v>
      </c>
      <c r="AX29" s="8">
        <f t="shared" si="40"/>
        <v>0.75</v>
      </c>
      <c r="AY29" s="8">
        <v>0.15</v>
      </c>
      <c r="AZ29" s="8">
        <f t="shared" si="41"/>
        <v>0.11249999999999999</v>
      </c>
      <c r="BA29" s="50">
        <f t="shared" si="42"/>
        <v>0.30833333333333335</v>
      </c>
      <c r="BB29" s="22">
        <f t="shared" si="43"/>
        <v>0.44999999999999996</v>
      </c>
    </row>
    <row r="30" spans="1:54" s="10" customFormat="1">
      <c r="A30" s="21">
        <v>26</v>
      </c>
      <c r="B30" s="48" t="s">
        <v>178</v>
      </c>
      <c r="C30" s="75" t="s">
        <v>131</v>
      </c>
      <c r="D30" s="49">
        <v>0.5</v>
      </c>
      <c r="E30" s="49">
        <v>1</v>
      </c>
      <c r="F30" s="66"/>
      <c r="G30" s="50">
        <f t="shared" si="22"/>
        <v>0</v>
      </c>
      <c r="H30" s="49">
        <v>1</v>
      </c>
      <c r="I30" s="49"/>
      <c r="J30" s="50">
        <f t="shared" si="23"/>
        <v>0</v>
      </c>
      <c r="K30" s="8">
        <f t="shared" si="24"/>
        <v>0</v>
      </c>
      <c r="L30" s="8">
        <v>0.45</v>
      </c>
      <c r="M30" s="8">
        <f t="shared" si="25"/>
        <v>0</v>
      </c>
      <c r="N30" s="49">
        <v>2</v>
      </c>
      <c r="O30" s="49"/>
      <c r="P30" s="50">
        <f t="shared" si="26"/>
        <v>0</v>
      </c>
      <c r="Q30" s="49">
        <v>1</v>
      </c>
      <c r="R30" s="52"/>
      <c r="S30" s="50">
        <f t="shared" si="27"/>
        <v>0</v>
      </c>
      <c r="T30" s="49">
        <v>1</v>
      </c>
      <c r="U30" s="35"/>
      <c r="V30" s="50">
        <f t="shared" si="28"/>
        <v>0</v>
      </c>
      <c r="W30" s="49">
        <v>1</v>
      </c>
      <c r="X30" s="35"/>
      <c r="Y30" s="50">
        <f t="shared" si="29"/>
        <v>0</v>
      </c>
      <c r="Z30" s="49">
        <v>1</v>
      </c>
      <c r="AA30" s="35"/>
      <c r="AB30" s="50">
        <f t="shared" si="30"/>
        <v>0</v>
      </c>
      <c r="AC30" s="8">
        <f t="shared" si="31"/>
        <v>0</v>
      </c>
      <c r="AD30" s="8">
        <v>0.25</v>
      </c>
      <c r="AE30" s="8">
        <f t="shared" si="32"/>
        <v>0</v>
      </c>
      <c r="AF30" s="49">
        <v>4</v>
      </c>
      <c r="AG30" s="49">
        <v>3</v>
      </c>
      <c r="AH30" s="50">
        <f t="shared" si="33"/>
        <v>0.75</v>
      </c>
      <c r="AI30" s="49">
        <v>4</v>
      </c>
      <c r="AJ30" s="49">
        <v>4</v>
      </c>
      <c r="AK30" s="50">
        <f t="shared" si="34"/>
        <v>1</v>
      </c>
      <c r="AL30" s="52">
        <v>1</v>
      </c>
      <c r="AM30" s="36"/>
      <c r="AN30" s="50">
        <f t="shared" si="35"/>
        <v>0</v>
      </c>
      <c r="AO30" s="8">
        <f t="shared" si="36"/>
        <v>0.58333333333333337</v>
      </c>
      <c r="AP30" s="8">
        <v>0.15</v>
      </c>
      <c r="AQ30" s="8">
        <f t="shared" si="37"/>
        <v>8.7500000000000008E-2</v>
      </c>
      <c r="AR30" s="49">
        <v>2</v>
      </c>
      <c r="AS30" s="49">
        <v>1</v>
      </c>
      <c r="AT30" s="50">
        <f t="shared" si="38"/>
        <v>0.5</v>
      </c>
      <c r="AU30" s="49">
        <v>1</v>
      </c>
      <c r="AV30" s="49">
        <v>1</v>
      </c>
      <c r="AW30" s="50">
        <f t="shared" si="39"/>
        <v>1</v>
      </c>
      <c r="AX30" s="8">
        <f t="shared" si="40"/>
        <v>0.75</v>
      </c>
      <c r="AY30" s="8">
        <v>0.15</v>
      </c>
      <c r="AZ30" s="8">
        <f t="shared" si="41"/>
        <v>0.11249999999999999</v>
      </c>
      <c r="BA30" s="50">
        <f t="shared" si="42"/>
        <v>0.33333333333333337</v>
      </c>
      <c r="BB30" s="22">
        <f t="shared" si="43"/>
        <v>0.4</v>
      </c>
    </row>
    <row r="31" spans="1:54">
      <c r="A31" s="21">
        <v>27</v>
      </c>
      <c r="B31" s="38" t="s">
        <v>72</v>
      </c>
      <c r="C31" s="48" t="s">
        <v>84</v>
      </c>
      <c r="D31" s="61">
        <v>1</v>
      </c>
      <c r="E31" s="49">
        <v>1</v>
      </c>
      <c r="F31" s="35"/>
      <c r="G31" s="50">
        <f t="shared" si="22"/>
        <v>0</v>
      </c>
      <c r="H31" s="49">
        <v>1</v>
      </c>
      <c r="I31" s="35"/>
      <c r="J31" s="50">
        <f t="shared" si="23"/>
        <v>0</v>
      </c>
      <c r="K31" s="8">
        <f t="shared" si="24"/>
        <v>0</v>
      </c>
      <c r="L31" s="8">
        <v>0.45</v>
      </c>
      <c r="M31" s="8">
        <f t="shared" si="25"/>
        <v>0</v>
      </c>
      <c r="N31" s="49">
        <v>2</v>
      </c>
      <c r="O31" s="61"/>
      <c r="P31" s="50">
        <f t="shared" si="26"/>
        <v>0</v>
      </c>
      <c r="Q31" s="49">
        <v>1</v>
      </c>
      <c r="R31" s="61"/>
      <c r="S31" s="50">
        <f t="shared" si="27"/>
        <v>0</v>
      </c>
      <c r="T31" s="49">
        <v>1</v>
      </c>
      <c r="U31" s="61">
        <v>2</v>
      </c>
      <c r="V31" s="50">
        <f t="shared" si="28"/>
        <v>2</v>
      </c>
      <c r="W31" s="49">
        <v>1</v>
      </c>
      <c r="X31" s="61"/>
      <c r="Y31" s="50">
        <f t="shared" si="29"/>
        <v>0</v>
      </c>
      <c r="Z31" s="49">
        <v>1</v>
      </c>
      <c r="AA31" s="61"/>
      <c r="AB31" s="50">
        <f t="shared" si="30"/>
        <v>0</v>
      </c>
      <c r="AC31" s="8">
        <f t="shared" si="31"/>
        <v>0.4</v>
      </c>
      <c r="AD31" s="8">
        <v>0.25</v>
      </c>
      <c r="AE31" s="8">
        <f t="shared" si="32"/>
        <v>0.1</v>
      </c>
      <c r="AF31" s="49">
        <v>4</v>
      </c>
      <c r="AG31" s="61">
        <v>1</v>
      </c>
      <c r="AH31" s="50">
        <f t="shared" si="33"/>
        <v>0.25</v>
      </c>
      <c r="AI31" s="49">
        <v>4</v>
      </c>
      <c r="AJ31" s="61"/>
      <c r="AK31" s="50">
        <f t="shared" si="34"/>
        <v>0</v>
      </c>
      <c r="AL31" s="52">
        <v>1</v>
      </c>
      <c r="AM31" s="36"/>
      <c r="AN31" s="50">
        <f t="shared" si="35"/>
        <v>0</v>
      </c>
      <c r="AO31" s="8">
        <f t="shared" si="36"/>
        <v>8.3333333333333329E-2</v>
      </c>
      <c r="AP31" s="8">
        <v>0.15</v>
      </c>
      <c r="AQ31" s="8">
        <f t="shared" si="37"/>
        <v>1.2499999999999999E-2</v>
      </c>
      <c r="AR31" s="49">
        <v>2</v>
      </c>
      <c r="AS31" s="61">
        <v>2</v>
      </c>
      <c r="AT31" s="50">
        <f t="shared" si="38"/>
        <v>1</v>
      </c>
      <c r="AU31" s="49">
        <v>1</v>
      </c>
      <c r="AV31" s="61"/>
      <c r="AW31" s="50">
        <f t="shared" si="39"/>
        <v>0</v>
      </c>
      <c r="AX31" s="8">
        <f t="shared" si="40"/>
        <v>0.5</v>
      </c>
      <c r="AY31" s="8">
        <v>0.15</v>
      </c>
      <c r="AZ31" s="8">
        <f t="shared" si="41"/>
        <v>7.4999999999999997E-2</v>
      </c>
      <c r="BA31" s="50">
        <f t="shared" si="42"/>
        <v>0.24583333333333335</v>
      </c>
      <c r="BB31" s="22">
        <f t="shared" si="43"/>
        <v>0.375</v>
      </c>
    </row>
    <row r="32" spans="1:54" ht="16.5" thickBot="1">
      <c r="A32" s="21">
        <v>28</v>
      </c>
      <c r="B32" s="38" t="s">
        <v>63</v>
      </c>
      <c r="C32" s="48" t="s">
        <v>84</v>
      </c>
      <c r="D32" s="61">
        <v>1</v>
      </c>
      <c r="E32" s="49">
        <v>1</v>
      </c>
      <c r="F32" s="43"/>
      <c r="G32" s="50">
        <f t="shared" si="22"/>
        <v>0</v>
      </c>
      <c r="H32" s="49">
        <v>1</v>
      </c>
      <c r="I32" s="35"/>
      <c r="J32" s="50">
        <f t="shared" si="23"/>
        <v>0</v>
      </c>
      <c r="K32" s="8">
        <f t="shared" si="24"/>
        <v>0</v>
      </c>
      <c r="L32" s="8">
        <v>0.45</v>
      </c>
      <c r="M32" s="8">
        <f t="shared" si="25"/>
        <v>0</v>
      </c>
      <c r="N32" s="49">
        <v>2</v>
      </c>
      <c r="O32" s="95"/>
      <c r="P32" s="50">
        <f t="shared" si="26"/>
        <v>0</v>
      </c>
      <c r="Q32" s="49">
        <v>1</v>
      </c>
      <c r="R32" s="95"/>
      <c r="S32" s="50">
        <f t="shared" si="27"/>
        <v>0</v>
      </c>
      <c r="T32" s="49">
        <v>1</v>
      </c>
      <c r="U32" s="95">
        <v>1</v>
      </c>
      <c r="V32" s="50">
        <f t="shared" si="28"/>
        <v>1</v>
      </c>
      <c r="W32" s="49">
        <v>1</v>
      </c>
      <c r="X32" s="95"/>
      <c r="Y32" s="50">
        <f t="shared" si="29"/>
        <v>0</v>
      </c>
      <c r="Z32" s="49">
        <v>1</v>
      </c>
      <c r="AA32" s="95"/>
      <c r="AB32" s="50">
        <f t="shared" si="30"/>
        <v>0</v>
      </c>
      <c r="AC32" s="8">
        <f t="shared" si="31"/>
        <v>0.2</v>
      </c>
      <c r="AD32" s="8">
        <v>0.25</v>
      </c>
      <c r="AE32" s="8">
        <f t="shared" si="32"/>
        <v>0.05</v>
      </c>
      <c r="AF32" s="49">
        <v>4</v>
      </c>
      <c r="AG32" s="95">
        <v>1</v>
      </c>
      <c r="AH32" s="50">
        <f t="shared" si="33"/>
        <v>0.25</v>
      </c>
      <c r="AI32" s="49">
        <v>4</v>
      </c>
      <c r="AJ32" s="95"/>
      <c r="AK32" s="50">
        <f t="shared" si="34"/>
        <v>0</v>
      </c>
      <c r="AL32" s="52">
        <v>1</v>
      </c>
      <c r="AM32" s="36"/>
      <c r="AN32" s="50">
        <f t="shared" si="35"/>
        <v>0</v>
      </c>
      <c r="AO32" s="8">
        <f t="shared" si="36"/>
        <v>8.3333333333333329E-2</v>
      </c>
      <c r="AP32" s="8">
        <v>0.15</v>
      </c>
      <c r="AQ32" s="8">
        <f t="shared" si="37"/>
        <v>1.2499999999999999E-2</v>
      </c>
      <c r="AR32" s="49">
        <v>2</v>
      </c>
      <c r="AS32" s="95">
        <v>3</v>
      </c>
      <c r="AT32" s="50">
        <f t="shared" si="38"/>
        <v>1.5</v>
      </c>
      <c r="AU32" s="49">
        <v>1</v>
      </c>
      <c r="AV32" s="95"/>
      <c r="AW32" s="50">
        <f t="shared" si="39"/>
        <v>0</v>
      </c>
      <c r="AX32" s="8">
        <f t="shared" si="40"/>
        <v>0.75</v>
      </c>
      <c r="AY32" s="8">
        <v>0.15</v>
      </c>
      <c r="AZ32" s="8">
        <f t="shared" si="41"/>
        <v>0.11249999999999999</v>
      </c>
      <c r="BA32" s="50">
        <f t="shared" si="42"/>
        <v>0.25833333333333336</v>
      </c>
      <c r="BB32" s="22">
        <f t="shared" si="43"/>
        <v>0.35</v>
      </c>
    </row>
    <row r="33" spans="1:54">
      <c r="A33" s="21">
        <v>29</v>
      </c>
      <c r="B33" s="38" t="s">
        <v>79</v>
      </c>
      <c r="C33" s="48" t="s">
        <v>84</v>
      </c>
      <c r="D33" s="61">
        <v>1</v>
      </c>
      <c r="E33" s="49">
        <v>1</v>
      </c>
      <c r="F33" s="35"/>
      <c r="G33" s="50">
        <f t="shared" si="22"/>
        <v>0</v>
      </c>
      <c r="H33" s="49">
        <v>1</v>
      </c>
      <c r="I33" s="35"/>
      <c r="J33" s="50">
        <f t="shared" si="23"/>
        <v>0</v>
      </c>
      <c r="K33" s="8">
        <f t="shared" si="24"/>
        <v>0</v>
      </c>
      <c r="L33" s="8">
        <v>0.45</v>
      </c>
      <c r="M33" s="8">
        <f t="shared" si="25"/>
        <v>0</v>
      </c>
      <c r="N33" s="49">
        <v>2</v>
      </c>
      <c r="O33" s="61"/>
      <c r="P33" s="50">
        <f t="shared" si="26"/>
        <v>0</v>
      </c>
      <c r="Q33" s="49">
        <v>1</v>
      </c>
      <c r="R33" s="61"/>
      <c r="S33" s="50">
        <f t="shared" si="27"/>
        <v>0</v>
      </c>
      <c r="T33" s="49">
        <v>1</v>
      </c>
      <c r="U33" s="61"/>
      <c r="V33" s="50">
        <f t="shared" si="28"/>
        <v>0</v>
      </c>
      <c r="W33" s="49">
        <v>1</v>
      </c>
      <c r="X33" s="61"/>
      <c r="Y33" s="50">
        <f t="shared" si="29"/>
        <v>0</v>
      </c>
      <c r="Z33" s="49">
        <v>1</v>
      </c>
      <c r="AA33" s="61"/>
      <c r="AB33" s="50">
        <f t="shared" si="30"/>
        <v>0</v>
      </c>
      <c r="AC33" s="8">
        <f t="shared" si="31"/>
        <v>0</v>
      </c>
      <c r="AD33" s="8">
        <v>0.25</v>
      </c>
      <c r="AE33" s="8">
        <f t="shared" si="32"/>
        <v>0</v>
      </c>
      <c r="AF33" s="49">
        <v>4</v>
      </c>
      <c r="AG33" s="61">
        <v>1</v>
      </c>
      <c r="AH33" s="50">
        <f t="shared" si="33"/>
        <v>0.25</v>
      </c>
      <c r="AI33" s="49">
        <v>4</v>
      </c>
      <c r="AJ33" s="61"/>
      <c r="AK33" s="50">
        <f t="shared" si="34"/>
        <v>0</v>
      </c>
      <c r="AL33" s="52">
        <v>1</v>
      </c>
      <c r="AM33" s="36"/>
      <c r="AN33" s="50">
        <f t="shared" si="35"/>
        <v>0</v>
      </c>
      <c r="AO33" s="8">
        <f t="shared" si="36"/>
        <v>8.3333333333333329E-2</v>
      </c>
      <c r="AP33" s="8">
        <v>0.15</v>
      </c>
      <c r="AQ33" s="8">
        <f t="shared" si="37"/>
        <v>1.2499999999999999E-2</v>
      </c>
      <c r="AR33" s="49">
        <v>2</v>
      </c>
      <c r="AS33" s="61">
        <v>4</v>
      </c>
      <c r="AT33" s="50">
        <f t="shared" si="38"/>
        <v>2</v>
      </c>
      <c r="AU33" s="49">
        <v>1</v>
      </c>
      <c r="AV33" s="61"/>
      <c r="AW33" s="50">
        <f t="shared" si="39"/>
        <v>0</v>
      </c>
      <c r="AX33" s="8">
        <f t="shared" si="40"/>
        <v>1</v>
      </c>
      <c r="AY33" s="8">
        <v>0.15</v>
      </c>
      <c r="AZ33" s="8">
        <f t="shared" si="41"/>
        <v>0.15</v>
      </c>
      <c r="BA33" s="50">
        <f t="shared" si="42"/>
        <v>0.27083333333333331</v>
      </c>
      <c r="BB33" s="22">
        <f t="shared" si="43"/>
        <v>0.32500000000000001</v>
      </c>
    </row>
    <row r="34" spans="1:54">
      <c r="A34" s="21">
        <v>30</v>
      </c>
      <c r="B34" s="48" t="s">
        <v>177</v>
      </c>
      <c r="C34" s="75" t="s">
        <v>131</v>
      </c>
      <c r="D34" s="49">
        <v>1.5</v>
      </c>
      <c r="E34" s="49">
        <v>1</v>
      </c>
      <c r="F34" s="66">
        <v>0</v>
      </c>
      <c r="G34" s="50">
        <f t="shared" si="22"/>
        <v>0</v>
      </c>
      <c r="H34" s="49">
        <v>1</v>
      </c>
      <c r="I34" s="49">
        <v>0</v>
      </c>
      <c r="J34" s="50">
        <f t="shared" si="23"/>
        <v>0</v>
      </c>
      <c r="K34" s="8">
        <f t="shared" si="24"/>
        <v>0</v>
      </c>
      <c r="L34" s="8">
        <v>0.45</v>
      </c>
      <c r="M34" s="8">
        <f t="shared" si="25"/>
        <v>0</v>
      </c>
      <c r="N34" s="49">
        <v>2</v>
      </c>
      <c r="O34" s="49">
        <v>0</v>
      </c>
      <c r="P34" s="50">
        <f t="shared" si="26"/>
        <v>0</v>
      </c>
      <c r="Q34" s="49">
        <v>1</v>
      </c>
      <c r="R34" s="49">
        <v>1</v>
      </c>
      <c r="S34" s="50">
        <f t="shared" si="27"/>
        <v>1</v>
      </c>
      <c r="T34" s="49">
        <v>1</v>
      </c>
      <c r="U34" s="35">
        <v>0</v>
      </c>
      <c r="V34" s="50">
        <f t="shared" si="28"/>
        <v>0</v>
      </c>
      <c r="W34" s="49">
        <v>1</v>
      </c>
      <c r="X34" s="35">
        <v>0</v>
      </c>
      <c r="Y34" s="50">
        <f t="shared" si="29"/>
        <v>0</v>
      </c>
      <c r="Z34" s="49">
        <v>1</v>
      </c>
      <c r="AA34" s="35">
        <v>0</v>
      </c>
      <c r="AB34" s="50">
        <f t="shared" si="30"/>
        <v>0</v>
      </c>
      <c r="AC34" s="8">
        <f t="shared" si="31"/>
        <v>0.2</v>
      </c>
      <c r="AD34" s="8">
        <v>0.25</v>
      </c>
      <c r="AE34" s="8">
        <f t="shared" si="32"/>
        <v>0.05</v>
      </c>
      <c r="AF34" s="49">
        <v>4</v>
      </c>
      <c r="AG34" s="49">
        <v>3</v>
      </c>
      <c r="AH34" s="50">
        <f t="shared" si="33"/>
        <v>0.75</v>
      </c>
      <c r="AI34" s="49">
        <v>4</v>
      </c>
      <c r="AJ34" s="49">
        <v>4</v>
      </c>
      <c r="AK34" s="50">
        <f t="shared" si="34"/>
        <v>1</v>
      </c>
      <c r="AL34" s="52">
        <v>1</v>
      </c>
      <c r="AM34" s="36">
        <v>0</v>
      </c>
      <c r="AN34" s="50">
        <f t="shared" si="35"/>
        <v>0</v>
      </c>
      <c r="AO34" s="8">
        <f t="shared" si="36"/>
        <v>0.58333333333333337</v>
      </c>
      <c r="AP34" s="8">
        <v>0.15</v>
      </c>
      <c r="AQ34" s="8">
        <f t="shared" si="37"/>
        <v>8.7500000000000008E-2</v>
      </c>
      <c r="AR34" s="49">
        <v>2</v>
      </c>
      <c r="AS34" s="49">
        <v>0</v>
      </c>
      <c r="AT34" s="50">
        <f t="shared" si="38"/>
        <v>0</v>
      </c>
      <c r="AU34" s="49">
        <v>1</v>
      </c>
      <c r="AV34" s="49">
        <v>0</v>
      </c>
      <c r="AW34" s="50">
        <f t="shared" si="39"/>
        <v>0</v>
      </c>
      <c r="AX34" s="8">
        <f t="shared" si="40"/>
        <v>0</v>
      </c>
      <c r="AY34" s="8">
        <v>0.15</v>
      </c>
      <c r="AZ34" s="8">
        <f t="shared" si="41"/>
        <v>0</v>
      </c>
      <c r="BA34" s="50">
        <f t="shared" si="42"/>
        <v>0.19583333333333336</v>
      </c>
      <c r="BB34" s="22">
        <f t="shared" si="43"/>
        <v>0.27500000000000002</v>
      </c>
    </row>
    <row r="35" spans="1:54">
      <c r="A35" s="21">
        <v>31</v>
      </c>
      <c r="B35" s="38" t="s">
        <v>66</v>
      </c>
      <c r="C35" s="48" t="s">
        <v>84</v>
      </c>
      <c r="D35" s="61">
        <v>1</v>
      </c>
      <c r="E35" s="49">
        <v>1</v>
      </c>
      <c r="F35" s="66"/>
      <c r="G35" s="50">
        <f t="shared" si="22"/>
        <v>0</v>
      </c>
      <c r="H35" s="49">
        <v>1</v>
      </c>
      <c r="I35" s="35"/>
      <c r="J35" s="50">
        <f t="shared" si="23"/>
        <v>0</v>
      </c>
      <c r="K35" s="8">
        <f t="shared" si="24"/>
        <v>0</v>
      </c>
      <c r="L35" s="8">
        <v>0.45</v>
      </c>
      <c r="M35" s="8">
        <f t="shared" si="25"/>
        <v>0</v>
      </c>
      <c r="N35" s="49">
        <v>2</v>
      </c>
      <c r="O35" s="61"/>
      <c r="P35" s="50">
        <f t="shared" si="26"/>
        <v>0</v>
      </c>
      <c r="Q35" s="49">
        <v>1</v>
      </c>
      <c r="R35" s="61">
        <v>1</v>
      </c>
      <c r="S35" s="50">
        <f t="shared" si="27"/>
        <v>1</v>
      </c>
      <c r="T35" s="49">
        <v>1</v>
      </c>
      <c r="U35" s="61"/>
      <c r="V35" s="50">
        <f t="shared" si="28"/>
        <v>0</v>
      </c>
      <c r="W35" s="49">
        <v>1</v>
      </c>
      <c r="X35" s="61"/>
      <c r="Y35" s="50">
        <f t="shared" si="29"/>
        <v>0</v>
      </c>
      <c r="Z35" s="49">
        <v>1</v>
      </c>
      <c r="AA35" s="61"/>
      <c r="AB35" s="50">
        <f t="shared" si="30"/>
        <v>0</v>
      </c>
      <c r="AC35" s="8">
        <f t="shared" si="31"/>
        <v>0.2</v>
      </c>
      <c r="AD35" s="8">
        <v>0.25</v>
      </c>
      <c r="AE35" s="8">
        <f t="shared" si="32"/>
        <v>0.05</v>
      </c>
      <c r="AF35" s="49">
        <v>4</v>
      </c>
      <c r="AG35" s="61">
        <v>1</v>
      </c>
      <c r="AH35" s="50">
        <f t="shared" si="33"/>
        <v>0.25</v>
      </c>
      <c r="AI35" s="49">
        <v>4</v>
      </c>
      <c r="AJ35" s="61"/>
      <c r="AK35" s="50">
        <f t="shared" si="34"/>
        <v>0</v>
      </c>
      <c r="AL35" s="52">
        <v>1</v>
      </c>
      <c r="AM35" s="36"/>
      <c r="AN35" s="50">
        <f t="shared" si="35"/>
        <v>0</v>
      </c>
      <c r="AO35" s="8">
        <f t="shared" si="36"/>
        <v>8.3333333333333329E-2</v>
      </c>
      <c r="AP35" s="8">
        <v>0.15</v>
      </c>
      <c r="AQ35" s="8">
        <f t="shared" si="37"/>
        <v>1.2499999999999999E-2</v>
      </c>
      <c r="AR35" s="49">
        <v>2</v>
      </c>
      <c r="AS35" s="61">
        <v>2</v>
      </c>
      <c r="AT35" s="50">
        <f t="shared" si="38"/>
        <v>1</v>
      </c>
      <c r="AU35" s="49">
        <v>1</v>
      </c>
      <c r="AV35" s="61"/>
      <c r="AW35" s="50">
        <f t="shared" si="39"/>
        <v>0</v>
      </c>
      <c r="AX35" s="8">
        <f t="shared" si="40"/>
        <v>0.5</v>
      </c>
      <c r="AY35" s="8">
        <v>0.15</v>
      </c>
      <c r="AZ35" s="8">
        <f t="shared" si="41"/>
        <v>7.4999999999999997E-2</v>
      </c>
      <c r="BA35" s="50">
        <f t="shared" si="42"/>
        <v>0.19583333333333336</v>
      </c>
      <c r="BB35" s="22">
        <f t="shared" si="43"/>
        <v>0.27500000000000002</v>
      </c>
    </row>
    <row r="36" spans="1:54" s="10" customFormat="1">
      <c r="A36" s="21">
        <v>32</v>
      </c>
      <c r="B36" s="38" t="s">
        <v>73</v>
      </c>
      <c r="C36" s="48" t="s">
        <v>84</v>
      </c>
      <c r="D36" s="61">
        <v>1</v>
      </c>
      <c r="E36" s="49">
        <v>1</v>
      </c>
      <c r="F36" s="35"/>
      <c r="G36" s="50">
        <f t="shared" si="22"/>
        <v>0</v>
      </c>
      <c r="H36" s="49">
        <v>1</v>
      </c>
      <c r="I36" s="35"/>
      <c r="J36" s="50">
        <f t="shared" si="23"/>
        <v>0</v>
      </c>
      <c r="K36" s="8">
        <f t="shared" si="24"/>
        <v>0</v>
      </c>
      <c r="L36" s="8">
        <v>0.45</v>
      </c>
      <c r="M36" s="8">
        <f t="shared" si="25"/>
        <v>0</v>
      </c>
      <c r="N36" s="49">
        <v>2</v>
      </c>
      <c r="O36" s="61"/>
      <c r="P36" s="50">
        <f t="shared" si="26"/>
        <v>0</v>
      </c>
      <c r="Q36" s="49">
        <v>1</v>
      </c>
      <c r="R36" s="61"/>
      <c r="S36" s="50">
        <f t="shared" si="27"/>
        <v>0</v>
      </c>
      <c r="T36" s="49">
        <v>1</v>
      </c>
      <c r="U36" s="61">
        <v>1</v>
      </c>
      <c r="V36" s="50">
        <f t="shared" si="28"/>
        <v>1</v>
      </c>
      <c r="W36" s="49">
        <v>1</v>
      </c>
      <c r="X36" s="61"/>
      <c r="Y36" s="50">
        <f t="shared" si="29"/>
        <v>0</v>
      </c>
      <c r="Z36" s="49">
        <v>1</v>
      </c>
      <c r="AA36" s="61"/>
      <c r="AB36" s="50">
        <f t="shared" si="30"/>
        <v>0</v>
      </c>
      <c r="AC36" s="8">
        <f t="shared" si="31"/>
        <v>0.2</v>
      </c>
      <c r="AD36" s="8">
        <v>0.25</v>
      </c>
      <c r="AE36" s="8">
        <f t="shared" si="32"/>
        <v>0.05</v>
      </c>
      <c r="AF36" s="49">
        <v>4</v>
      </c>
      <c r="AG36" s="61">
        <v>1</v>
      </c>
      <c r="AH36" s="50">
        <f t="shared" si="33"/>
        <v>0.25</v>
      </c>
      <c r="AI36" s="49">
        <v>4</v>
      </c>
      <c r="AJ36" s="61"/>
      <c r="AK36" s="50">
        <f t="shared" si="34"/>
        <v>0</v>
      </c>
      <c r="AL36" s="52">
        <v>1</v>
      </c>
      <c r="AM36" s="36"/>
      <c r="AN36" s="50">
        <f t="shared" si="35"/>
        <v>0</v>
      </c>
      <c r="AO36" s="8">
        <f t="shared" si="36"/>
        <v>8.3333333333333329E-2</v>
      </c>
      <c r="AP36" s="8">
        <v>0.15</v>
      </c>
      <c r="AQ36" s="8">
        <f t="shared" si="37"/>
        <v>1.2499999999999999E-2</v>
      </c>
      <c r="AR36" s="49">
        <v>2</v>
      </c>
      <c r="AS36" s="61">
        <v>2</v>
      </c>
      <c r="AT36" s="50">
        <f t="shared" si="38"/>
        <v>1</v>
      </c>
      <c r="AU36" s="49">
        <v>1</v>
      </c>
      <c r="AV36" s="61"/>
      <c r="AW36" s="50">
        <f t="shared" si="39"/>
        <v>0</v>
      </c>
      <c r="AX36" s="8">
        <f t="shared" si="40"/>
        <v>0.5</v>
      </c>
      <c r="AY36" s="8">
        <v>0.15</v>
      </c>
      <c r="AZ36" s="8">
        <f t="shared" si="41"/>
        <v>7.4999999999999997E-2</v>
      </c>
      <c r="BA36" s="50">
        <f t="shared" si="42"/>
        <v>0.19583333333333336</v>
      </c>
      <c r="BB36" s="22">
        <f t="shared" si="43"/>
        <v>0.27500000000000002</v>
      </c>
    </row>
    <row r="37" spans="1:54">
      <c r="A37" s="21">
        <v>33</v>
      </c>
      <c r="B37" s="47" t="s">
        <v>109</v>
      </c>
      <c r="C37" s="48" t="s">
        <v>48</v>
      </c>
      <c r="D37" s="49">
        <v>1</v>
      </c>
      <c r="E37" s="49">
        <v>1</v>
      </c>
      <c r="F37" s="99">
        <v>0</v>
      </c>
      <c r="G37" s="50">
        <f t="shared" si="22"/>
        <v>0</v>
      </c>
      <c r="H37" s="49">
        <v>1</v>
      </c>
      <c r="I37" s="99">
        <v>0</v>
      </c>
      <c r="J37" s="50">
        <f t="shared" si="23"/>
        <v>0</v>
      </c>
      <c r="K37" s="50">
        <f t="shared" si="24"/>
        <v>0</v>
      </c>
      <c r="L37" s="50">
        <v>0.45</v>
      </c>
      <c r="M37" s="50">
        <f t="shared" si="25"/>
        <v>0</v>
      </c>
      <c r="N37" s="49">
        <v>2</v>
      </c>
      <c r="O37" s="99">
        <v>0</v>
      </c>
      <c r="P37" s="50">
        <f t="shared" si="26"/>
        <v>0</v>
      </c>
      <c r="Q37" s="49">
        <v>1</v>
      </c>
      <c r="R37" s="99">
        <v>0</v>
      </c>
      <c r="S37" s="50">
        <f t="shared" si="27"/>
        <v>0</v>
      </c>
      <c r="T37" s="49">
        <v>1</v>
      </c>
      <c r="U37" s="99">
        <v>0</v>
      </c>
      <c r="V37" s="50">
        <f t="shared" si="28"/>
        <v>0</v>
      </c>
      <c r="W37" s="49">
        <v>1</v>
      </c>
      <c r="X37" s="102">
        <v>0</v>
      </c>
      <c r="Y37" s="50">
        <f t="shared" si="29"/>
        <v>0</v>
      </c>
      <c r="Z37" s="49">
        <v>1</v>
      </c>
      <c r="AA37" s="49">
        <v>1</v>
      </c>
      <c r="AB37" s="50">
        <f t="shared" si="30"/>
        <v>1</v>
      </c>
      <c r="AC37" s="50">
        <f t="shared" si="31"/>
        <v>0.2</v>
      </c>
      <c r="AD37" s="50">
        <v>0.25</v>
      </c>
      <c r="AE37" s="50">
        <f t="shared" si="32"/>
        <v>0.05</v>
      </c>
      <c r="AF37" s="49">
        <v>4</v>
      </c>
      <c r="AG37" s="49">
        <v>3</v>
      </c>
      <c r="AH37" s="50">
        <f t="shared" si="33"/>
        <v>0.75</v>
      </c>
      <c r="AI37" s="49">
        <v>4</v>
      </c>
      <c r="AJ37" s="49">
        <v>0</v>
      </c>
      <c r="AK37" s="50">
        <f t="shared" si="34"/>
        <v>0</v>
      </c>
      <c r="AL37" s="52">
        <v>1</v>
      </c>
      <c r="AM37" s="57">
        <v>1</v>
      </c>
      <c r="AN37" s="50">
        <f t="shared" si="35"/>
        <v>1</v>
      </c>
      <c r="AO37" s="50">
        <f t="shared" si="36"/>
        <v>0.58333333333333337</v>
      </c>
      <c r="AP37" s="50">
        <v>0.15</v>
      </c>
      <c r="AQ37" s="50">
        <f t="shared" si="37"/>
        <v>8.7500000000000008E-2</v>
      </c>
      <c r="AR37" s="49">
        <v>2</v>
      </c>
      <c r="AS37" s="99">
        <v>0</v>
      </c>
      <c r="AT37" s="50">
        <f t="shared" si="38"/>
        <v>0</v>
      </c>
      <c r="AU37" s="49">
        <v>1</v>
      </c>
      <c r="AV37" s="99">
        <v>0</v>
      </c>
      <c r="AW37" s="50">
        <f t="shared" si="39"/>
        <v>0</v>
      </c>
      <c r="AX37" s="50">
        <f t="shared" si="40"/>
        <v>0</v>
      </c>
      <c r="AY37" s="50">
        <v>0.15</v>
      </c>
      <c r="AZ37" s="50">
        <f t="shared" si="41"/>
        <v>0</v>
      </c>
      <c r="BA37" s="50">
        <f t="shared" si="42"/>
        <v>0.19583333333333336</v>
      </c>
      <c r="BB37" s="22">
        <f t="shared" si="43"/>
        <v>0.27500000000000002</v>
      </c>
    </row>
    <row r="38" spans="1:54">
      <c r="A38" s="21">
        <v>34</v>
      </c>
      <c r="B38" s="51" t="s">
        <v>52</v>
      </c>
      <c r="C38" s="48" t="s">
        <v>56</v>
      </c>
      <c r="D38" s="52">
        <v>1</v>
      </c>
      <c r="E38" s="49">
        <v>1</v>
      </c>
      <c r="F38" s="66">
        <v>0</v>
      </c>
      <c r="G38" s="50">
        <f t="shared" ref="G38:G61" si="44">((F38*100)/E38)/100</f>
        <v>0</v>
      </c>
      <c r="H38" s="49">
        <v>1</v>
      </c>
      <c r="I38" s="66"/>
      <c r="J38" s="50">
        <f t="shared" ref="J38:J61" si="45">((I38*100)/H38)/100</f>
        <v>0</v>
      </c>
      <c r="K38" s="8">
        <f t="shared" ref="K38:K61" si="46">(G38+J38)/2</f>
        <v>0</v>
      </c>
      <c r="L38" s="8">
        <v>0.45</v>
      </c>
      <c r="M38" s="8">
        <f t="shared" ref="M38:M61" si="47">K38*L38</f>
        <v>0</v>
      </c>
      <c r="N38" s="49">
        <v>2</v>
      </c>
      <c r="O38" s="49">
        <v>1</v>
      </c>
      <c r="P38" s="50">
        <f t="shared" ref="P38:P61" si="48">((O38*100)/N38)/100</f>
        <v>0.5</v>
      </c>
      <c r="Q38" s="49">
        <v>1</v>
      </c>
      <c r="R38" s="52"/>
      <c r="S38" s="50">
        <f t="shared" ref="S38:S61" si="49">((R38*100)/Q38)/100</f>
        <v>0</v>
      </c>
      <c r="T38" s="49">
        <v>1</v>
      </c>
      <c r="U38" s="43"/>
      <c r="V38" s="50">
        <f t="shared" ref="V38:V61" si="50">((U38*100)/T38)/100</f>
        <v>0</v>
      </c>
      <c r="W38" s="49">
        <v>1</v>
      </c>
      <c r="X38" s="50"/>
      <c r="Y38" s="50">
        <f t="shared" ref="Y38:Y61" si="51">((X38*100)/W38)/100</f>
        <v>0</v>
      </c>
      <c r="Z38" s="49">
        <v>1</v>
      </c>
      <c r="AA38" s="49"/>
      <c r="AB38" s="50">
        <f t="shared" ref="AB38:AB61" si="52">((AA38*100)/Z38)/100</f>
        <v>0</v>
      </c>
      <c r="AC38" s="8">
        <f t="shared" ref="AC38:AC61" si="53">(P38+AB38+S38+V38+Y38)/5</f>
        <v>0.1</v>
      </c>
      <c r="AD38" s="8">
        <v>0.25</v>
      </c>
      <c r="AE38" s="8">
        <f t="shared" ref="AE38:AE61" si="54">AC38*AD38</f>
        <v>2.5000000000000001E-2</v>
      </c>
      <c r="AF38" s="49">
        <v>4</v>
      </c>
      <c r="AG38" s="49"/>
      <c r="AH38" s="50">
        <f t="shared" ref="AH38:AH61" si="55">((AG38*100)/AF38)/100</f>
        <v>0</v>
      </c>
      <c r="AI38" s="49">
        <v>4</v>
      </c>
      <c r="AJ38" s="49"/>
      <c r="AK38" s="50">
        <f t="shared" ref="AK38:AK61" si="56">((AJ38*100)/AI38)/100</f>
        <v>0</v>
      </c>
      <c r="AL38" s="52">
        <v>1</v>
      </c>
      <c r="AM38" s="49">
        <v>2</v>
      </c>
      <c r="AN38" s="50">
        <f t="shared" ref="AN38:AN61" si="57">((AM38*100)/AL38)/100</f>
        <v>2</v>
      </c>
      <c r="AO38" s="8">
        <f t="shared" ref="AO38:AO61" si="58">(AK38+AH38+AN38)/3</f>
        <v>0.66666666666666663</v>
      </c>
      <c r="AP38" s="8">
        <v>0.15</v>
      </c>
      <c r="AQ38" s="8">
        <f t="shared" ref="AQ38:AQ61" si="59">AO38*AP38</f>
        <v>9.9999999999999992E-2</v>
      </c>
      <c r="AR38" s="49">
        <v>2</v>
      </c>
      <c r="AS38" s="49">
        <v>0</v>
      </c>
      <c r="AT38" s="50">
        <f t="shared" ref="AT38:AT61" si="60">((AS38*100)/AR38)/100</f>
        <v>0</v>
      </c>
      <c r="AU38" s="49">
        <v>1</v>
      </c>
      <c r="AV38" s="49">
        <v>0</v>
      </c>
      <c r="AW38" s="50">
        <f t="shared" ref="AW38:AW61" si="61">((AV38*100)/AU38)/100</f>
        <v>0</v>
      </c>
      <c r="AX38" s="8">
        <f t="shared" ref="AX38:AX61" si="62">(AW38+AT38)/2</f>
        <v>0</v>
      </c>
      <c r="AY38" s="8">
        <v>0.15</v>
      </c>
      <c r="AZ38" s="8">
        <f t="shared" ref="AZ38:AZ61" si="63">AX38*AY38</f>
        <v>0</v>
      </c>
      <c r="BA38" s="50">
        <f t="shared" ref="BA38:BA61" si="64">(AX38+AO38+AC38+K38)/4</f>
        <v>0.19166666666666665</v>
      </c>
      <c r="BB38" s="22">
        <f t="shared" ref="BB38:BB61" si="65">(AZ38+AQ38+AE38+M38)*2</f>
        <v>0.25</v>
      </c>
    </row>
    <row r="39" spans="1:54">
      <c r="A39" s="21">
        <v>35</v>
      </c>
      <c r="B39" s="47" t="s">
        <v>149</v>
      </c>
      <c r="C39" s="48" t="s">
        <v>150</v>
      </c>
      <c r="D39" s="49">
        <v>1</v>
      </c>
      <c r="E39" s="49">
        <v>1</v>
      </c>
      <c r="F39" s="49">
        <v>0</v>
      </c>
      <c r="G39" s="50">
        <f t="shared" si="44"/>
        <v>0</v>
      </c>
      <c r="H39" s="49">
        <v>1</v>
      </c>
      <c r="I39" s="49">
        <v>0</v>
      </c>
      <c r="J39" s="50">
        <f t="shared" si="45"/>
        <v>0</v>
      </c>
      <c r="K39" s="8">
        <f t="shared" si="46"/>
        <v>0</v>
      </c>
      <c r="L39" s="8">
        <v>0.45</v>
      </c>
      <c r="M39" s="8">
        <f t="shared" si="47"/>
        <v>0</v>
      </c>
      <c r="N39" s="49">
        <v>2</v>
      </c>
      <c r="O39" s="49">
        <v>0</v>
      </c>
      <c r="P39" s="50">
        <f t="shared" si="48"/>
        <v>0</v>
      </c>
      <c r="Q39" s="49">
        <v>1</v>
      </c>
      <c r="R39" s="50"/>
      <c r="S39" s="50">
        <f t="shared" si="49"/>
        <v>0</v>
      </c>
      <c r="T39" s="49">
        <v>1</v>
      </c>
      <c r="U39" s="35">
        <v>0</v>
      </c>
      <c r="V39" s="50">
        <f t="shared" si="50"/>
        <v>0</v>
      </c>
      <c r="W39" s="49">
        <v>1</v>
      </c>
      <c r="X39" s="35">
        <v>0</v>
      </c>
      <c r="Y39" s="50">
        <f t="shared" si="51"/>
        <v>0</v>
      </c>
      <c r="Z39" s="49">
        <v>1</v>
      </c>
      <c r="AA39" s="49">
        <v>0</v>
      </c>
      <c r="AB39" s="50">
        <f t="shared" si="52"/>
        <v>0</v>
      </c>
      <c r="AC39" s="8">
        <f t="shared" si="53"/>
        <v>0</v>
      </c>
      <c r="AD39" s="8">
        <v>0.25</v>
      </c>
      <c r="AE39" s="8">
        <f t="shared" si="54"/>
        <v>0</v>
      </c>
      <c r="AF39" s="49">
        <v>4</v>
      </c>
      <c r="AG39" s="49">
        <v>4</v>
      </c>
      <c r="AH39" s="50">
        <f t="shared" si="55"/>
        <v>1</v>
      </c>
      <c r="AI39" s="49">
        <v>4</v>
      </c>
      <c r="AJ39" s="49">
        <v>3</v>
      </c>
      <c r="AK39" s="50">
        <f t="shared" si="56"/>
        <v>0.75</v>
      </c>
      <c r="AL39" s="52">
        <v>1</v>
      </c>
      <c r="AM39" s="49">
        <v>0</v>
      </c>
      <c r="AN39" s="50">
        <f t="shared" si="57"/>
        <v>0</v>
      </c>
      <c r="AO39" s="8">
        <f t="shared" si="58"/>
        <v>0.58333333333333337</v>
      </c>
      <c r="AP39" s="8">
        <v>0.15</v>
      </c>
      <c r="AQ39" s="8">
        <f t="shared" si="59"/>
        <v>8.7500000000000008E-2</v>
      </c>
      <c r="AR39" s="49">
        <v>2</v>
      </c>
      <c r="AS39" s="49">
        <v>1</v>
      </c>
      <c r="AT39" s="50">
        <f t="shared" si="60"/>
        <v>0.5</v>
      </c>
      <c r="AU39" s="49">
        <v>1</v>
      </c>
      <c r="AV39" s="49">
        <v>0</v>
      </c>
      <c r="AW39" s="50">
        <f t="shared" si="61"/>
        <v>0</v>
      </c>
      <c r="AX39" s="8">
        <f t="shared" si="62"/>
        <v>0.25</v>
      </c>
      <c r="AY39" s="8">
        <v>0.15</v>
      </c>
      <c r="AZ39" s="8">
        <f t="shared" si="63"/>
        <v>3.7499999999999999E-2</v>
      </c>
      <c r="BA39" s="50">
        <f t="shared" si="64"/>
        <v>0.20833333333333334</v>
      </c>
      <c r="BB39" s="22">
        <f t="shared" si="65"/>
        <v>0.25</v>
      </c>
    </row>
    <row r="40" spans="1:54">
      <c r="A40" s="21">
        <v>36</v>
      </c>
      <c r="B40" s="38" t="s">
        <v>64</v>
      </c>
      <c r="C40" s="48" t="s">
        <v>84</v>
      </c>
      <c r="D40" s="61">
        <v>1</v>
      </c>
      <c r="E40" s="49">
        <v>1</v>
      </c>
      <c r="F40" s="43"/>
      <c r="G40" s="50">
        <f t="shared" si="44"/>
        <v>0</v>
      </c>
      <c r="H40" s="49">
        <v>1</v>
      </c>
      <c r="I40" s="35"/>
      <c r="J40" s="50">
        <f t="shared" si="45"/>
        <v>0</v>
      </c>
      <c r="K40" s="8">
        <f t="shared" si="46"/>
        <v>0</v>
      </c>
      <c r="L40" s="8">
        <v>0.45</v>
      </c>
      <c r="M40" s="8">
        <f t="shared" si="47"/>
        <v>0</v>
      </c>
      <c r="N40" s="49">
        <v>2</v>
      </c>
      <c r="O40" s="64"/>
      <c r="P40" s="50">
        <f t="shared" si="48"/>
        <v>0</v>
      </c>
      <c r="Q40" s="49">
        <v>1</v>
      </c>
      <c r="R40" s="64"/>
      <c r="S40" s="50">
        <f t="shared" si="49"/>
        <v>0</v>
      </c>
      <c r="T40" s="49">
        <v>1</v>
      </c>
      <c r="U40" s="64"/>
      <c r="V40" s="50">
        <f t="shared" si="50"/>
        <v>0</v>
      </c>
      <c r="W40" s="49">
        <v>1</v>
      </c>
      <c r="X40" s="64"/>
      <c r="Y40" s="50">
        <f t="shared" si="51"/>
        <v>0</v>
      </c>
      <c r="Z40" s="49">
        <v>1</v>
      </c>
      <c r="AA40" s="64"/>
      <c r="AB40" s="50">
        <f t="shared" si="52"/>
        <v>0</v>
      </c>
      <c r="AC40" s="8">
        <f t="shared" si="53"/>
        <v>0</v>
      </c>
      <c r="AD40" s="8">
        <v>0.25</v>
      </c>
      <c r="AE40" s="8">
        <f t="shared" si="54"/>
        <v>0</v>
      </c>
      <c r="AF40" s="49">
        <v>4</v>
      </c>
      <c r="AG40" s="64">
        <v>1</v>
      </c>
      <c r="AH40" s="50">
        <f t="shared" si="55"/>
        <v>0.25</v>
      </c>
      <c r="AI40" s="49">
        <v>4</v>
      </c>
      <c r="AJ40" s="64"/>
      <c r="AK40" s="50">
        <f t="shared" si="56"/>
        <v>0</v>
      </c>
      <c r="AL40" s="52">
        <v>1</v>
      </c>
      <c r="AM40" s="36"/>
      <c r="AN40" s="50">
        <f t="shared" si="57"/>
        <v>0</v>
      </c>
      <c r="AO40" s="8">
        <f t="shared" si="58"/>
        <v>8.3333333333333329E-2</v>
      </c>
      <c r="AP40" s="8">
        <v>0.15</v>
      </c>
      <c r="AQ40" s="8">
        <f t="shared" si="59"/>
        <v>1.2499999999999999E-2</v>
      </c>
      <c r="AR40" s="49">
        <v>2</v>
      </c>
      <c r="AS40" s="61">
        <v>3</v>
      </c>
      <c r="AT40" s="50">
        <f t="shared" si="60"/>
        <v>1.5</v>
      </c>
      <c r="AU40" s="49">
        <v>1</v>
      </c>
      <c r="AV40" s="64"/>
      <c r="AW40" s="50">
        <f t="shared" si="61"/>
        <v>0</v>
      </c>
      <c r="AX40" s="8">
        <f t="shared" si="62"/>
        <v>0.75</v>
      </c>
      <c r="AY40" s="8">
        <v>0.15</v>
      </c>
      <c r="AZ40" s="8">
        <f t="shared" si="63"/>
        <v>0.11249999999999999</v>
      </c>
      <c r="BA40" s="50">
        <f t="shared" si="64"/>
        <v>0.20833333333333334</v>
      </c>
      <c r="BB40" s="22">
        <f t="shared" si="65"/>
        <v>0.24999999999999997</v>
      </c>
    </row>
    <row r="41" spans="1:54">
      <c r="A41" s="21">
        <v>37</v>
      </c>
      <c r="B41" s="38" t="s">
        <v>65</v>
      </c>
      <c r="C41" s="48" t="s">
        <v>84</v>
      </c>
      <c r="D41" s="61">
        <v>1</v>
      </c>
      <c r="E41" s="49">
        <v>1</v>
      </c>
      <c r="F41" s="49"/>
      <c r="G41" s="50">
        <f t="shared" si="44"/>
        <v>0</v>
      </c>
      <c r="H41" s="49">
        <v>1</v>
      </c>
      <c r="I41" s="35"/>
      <c r="J41" s="50">
        <f t="shared" si="45"/>
        <v>0</v>
      </c>
      <c r="K41" s="8">
        <f t="shared" si="46"/>
        <v>0</v>
      </c>
      <c r="L41" s="8">
        <v>0.45</v>
      </c>
      <c r="M41" s="8">
        <f t="shared" si="47"/>
        <v>0</v>
      </c>
      <c r="N41" s="49">
        <v>2</v>
      </c>
      <c r="O41" s="61"/>
      <c r="P41" s="50">
        <f t="shared" si="48"/>
        <v>0</v>
      </c>
      <c r="Q41" s="49">
        <v>1</v>
      </c>
      <c r="R41" s="61"/>
      <c r="S41" s="50">
        <f t="shared" si="49"/>
        <v>0</v>
      </c>
      <c r="T41" s="49">
        <v>1</v>
      </c>
      <c r="U41" s="61"/>
      <c r="V41" s="50">
        <f t="shared" si="50"/>
        <v>0</v>
      </c>
      <c r="W41" s="49">
        <v>1</v>
      </c>
      <c r="X41" s="61"/>
      <c r="Y41" s="50">
        <f t="shared" si="51"/>
        <v>0</v>
      </c>
      <c r="Z41" s="49">
        <v>1</v>
      </c>
      <c r="AA41" s="61"/>
      <c r="AB41" s="50">
        <f t="shared" si="52"/>
        <v>0</v>
      </c>
      <c r="AC41" s="8">
        <f t="shared" si="53"/>
        <v>0</v>
      </c>
      <c r="AD41" s="8">
        <v>0.25</v>
      </c>
      <c r="AE41" s="8">
        <f t="shared" si="54"/>
        <v>0</v>
      </c>
      <c r="AF41" s="49">
        <v>4</v>
      </c>
      <c r="AG41" s="61">
        <v>1</v>
      </c>
      <c r="AH41" s="50">
        <f t="shared" si="55"/>
        <v>0.25</v>
      </c>
      <c r="AI41" s="49">
        <v>4</v>
      </c>
      <c r="AJ41" s="61"/>
      <c r="AK41" s="50">
        <f t="shared" si="56"/>
        <v>0</v>
      </c>
      <c r="AL41" s="52">
        <v>1</v>
      </c>
      <c r="AM41" s="36"/>
      <c r="AN41" s="50">
        <f t="shared" si="57"/>
        <v>0</v>
      </c>
      <c r="AO41" s="8">
        <f t="shared" si="58"/>
        <v>8.3333333333333329E-2</v>
      </c>
      <c r="AP41" s="8">
        <v>0.15</v>
      </c>
      <c r="AQ41" s="8">
        <f t="shared" si="59"/>
        <v>1.2499999999999999E-2</v>
      </c>
      <c r="AR41" s="49">
        <v>2</v>
      </c>
      <c r="AS41" s="61">
        <v>3</v>
      </c>
      <c r="AT41" s="50">
        <f t="shared" si="60"/>
        <v>1.5</v>
      </c>
      <c r="AU41" s="49">
        <v>1</v>
      </c>
      <c r="AV41" s="61"/>
      <c r="AW41" s="50">
        <f t="shared" si="61"/>
        <v>0</v>
      </c>
      <c r="AX41" s="8">
        <f t="shared" si="62"/>
        <v>0.75</v>
      </c>
      <c r="AY41" s="8">
        <v>0.15</v>
      </c>
      <c r="AZ41" s="8">
        <f t="shared" si="63"/>
        <v>0.11249999999999999</v>
      </c>
      <c r="BA41" s="50">
        <f t="shared" si="64"/>
        <v>0.20833333333333334</v>
      </c>
      <c r="BB41" s="22">
        <f t="shared" si="65"/>
        <v>0.24999999999999997</v>
      </c>
    </row>
    <row r="42" spans="1:54">
      <c r="A42" s="21">
        <v>38</v>
      </c>
      <c r="B42" s="38" t="s">
        <v>74</v>
      </c>
      <c r="C42" s="48" t="s">
        <v>84</v>
      </c>
      <c r="D42" s="61">
        <v>1</v>
      </c>
      <c r="E42" s="49">
        <v>1</v>
      </c>
      <c r="F42" s="35"/>
      <c r="G42" s="50">
        <f t="shared" si="44"/>
        <v>0</v>
      </c>
      <c r="H42" s="49">
        <v>1</v>
      </c>
      <c r="I42" s="35"/>
      <c r="J42" s="50">
        <f t="shared" si="45"/>
        <v>0</v>
      </c>
      <c r="K42" s="8">
        <f t="shared" si="46"/>
        <v>0</v>
      </c>
      <c r="L42" s="8">
        <v>0.45</v>
      </c>
      <c r="M42" s="8">
        <f t="shared" si="47"/>
        <v>0</v>
      </c>
      <c r="N42" s="49">
        <v>2</v>
      </c>
      <c r="O42" s="61"/>
      <c r="P42" s="50">
        <f t="shared" si="48"/>
        <v>0</v>
      </c>
      <c r="Q42" s="49">
        <v>1</v>
      </c>
      <c r="R42" s="61"/>
      <c r="S42" s="50">
        <f t="shared" si="49"/>
        <v>0</v>
      </c>
      <c r="T42" s="49">
        <v>1</v>
      </c>
      <c r="U42" s="61"/>
      <c r="V42" s="50">
        <f t="shared" si="50"/>
        <v>0</v>
      </c>
      <c r="W42" s="49">
        <v>1</v>
      </c>
      <c r="X42" s="61"/>
      <c r="Y42" s="50">
        <f t="shared" si="51"/>
        <v>0</v>
      </c>
      <c r="Z42" s="49">
        <v>1</v>
      </c>
      <c r="AA42" s="61"/>
      <c r="AB42" s="50">
        <f t="shared" si="52"/>
        <v>0</v>
      </c>
      <c r="AC42" s="8">
        <f t="shared" si="53"/>
        <v>0</v>
      </c>
      <c r="AD42" s="8">
        <v>0.25</v>
      </c>
      <c r="AE42" s="8">
        <f t="shared" si="54"/>
        <v>0</v>
      </c>
      <c r="AF42" s="49">
        <v>4</v>
      </c>
      <c r="AG42" s="61">
        <v>1</v>
      </c>
      <c r="AH42" s="50">
        <f t="shared" si="55"/>
        <v>0.25</v>
      </c>
      <c r="AI42" s="49">
        <v>4</v>
      </c>
      <c r="AJ42" s="61"/>
      <c r="AK42" s="50">
        <f t="shared" si="56"/>
        <v>0</v>
      </c>
      <c r="AL42" s="52">
        <v>1</v>
      </c>
      <c r="AM42" s="36"/>
      <c r="AN42" s="50">
        <f t="shared" si="57"/>
        <v>0</v>
      </c>
      <c r="AO42" s="8">
        <f t="shared" si="58"/>
        <v>8.3333333333333329E-2</v>
      </c>
      <c r="AP42" s="8">
        <v>0.15</v>
      </c>
      <c r="AQ42" s="8">
        <f t="shared" si="59"/>
        <v>1.2499999999999999E-2</v>
      </c>
      <c r="AR42" s="49">
        <v>2</v>
      </c>
      <c r="AS42" s="61">
        <v>3</v>
      </c>
      <c r="AT42" s="50">
        <f t="shared" si="60"/>
        <v>1.5</v>
      </c>
      <c r="AU42" s="49">
        <v>1</v>
      </c>
      <c r="AV42" s="61"/>
      <c r="AW42" s="50">
        <f t="shared" si="61"/>
        <v>0</v>
      </c>
      <c r="AX42" s="8">
        <f t="shared" si="62"/>
        <v>0.75</v>
      </c>
      <c r="AY42" s="8">
        <v>0.15</v>
      </c>
      <c r="AZ42" s="8">
        <f t="shared" si="63"/>
        <v>0.11249999999999999</v>
      </c>
      <c r="BA42" s="50">
        <f t="shared" si="64"/>
        <v>0.20833333333333334</v>
      </c>
      <c r="BB42" s="22">
        <f t="shared" si="65"/>
        <v>0.24999999999999997</v>
      </c>
    </row>
    <row r="43" spans="1:54">
      <c r="A43" s="21">
        <v>39</v>
      </c>
      <c r="B43" s="38" t="s">
        <v>76</v>
      </c>
      <c r="C43" s="48" t="s">
        <v>84</v>
      </c>
      <c r="D43" s="61">
        <v>1</v>
      </c>
      <c r="E43" s="49">
        <v>1</v>
      </c>
      <c r="F43" s="35"/>
      <c r="G43" s="50">
        <f t="shared" si="44"/>
        <v>0</v>
      </c>
      <c r="H43" s="49">
        <v>1</v>
      </c>
      <c r="I43" s="35"/>
      <c r="J43" s="50">
        <f t="shared" si="45"/>
        <v>0</v>
      </c>
      <c r="K43" s="8">
        <f t="shared" si="46"/>
        <v>0</v>
      </c>
      <c r="L43" s="8">
        <v>0.45</v>
      </c>
      <c r="M43" s="8">
        <f t="shared" si="47"/>
        <v>0</v>
      </c>
      <c r="N43" s="49">
        <v>2</v>
      </c>
      <c r="O43" s="61"/>
      <c r="P43" s="50">
        <f t="shared" si="48"/>
        <v>0</v>
      </c>
      <c r="Q43" s="49">
        <v>1</v>
      </c>
      <c r="R43" s="61"/>
      <c r="S43" s="50">
        <f t="shared" si="49"/>
        <v>0</v>
      </c>
      <c r="T43" s="49">
        <v>1</v>
      </c>
      <c r="U43" s="61"/>
      <c r="V43" s="50">
        <f t="shared" si="50"/>
        <v>0</v>
      </c>
      <c r="W43" s="49">
        <v>1</v>
      </c>
      <c r="X43" s="61"/>
      <c r="Y43" s="50">
        <f t="shared" si="51"/>
        <v>0</v>
      </c>
      <c r="Z43" s="49">
        <v>1</v>
      </c>
      <c r="AA43" s="61"/>
      <c r="AB43" s="50">
        <f t="shared" si="52"/>
        <v>0</v>
      </c>
      <c r="AC43" s="8">
        <f t="shared" si="53"/>
        <v>0</v>
      </c>
      <c r="AD43" s="8">
        <v>0.25</v>
      </c>
      <c r="AE43" s="8">
        <f t="shared" si="54"/>
        <v>0</v>
      </c>
      <c r="AF43" s="49">
        <v>4</v>
      </c>
      <c r="AG43" s="61">
        <v>1</v>
      </c>
      <c r="AH43" s="50">
        <f t="shared" si="55"/>
        <v>0.25</v>
      </c>
      <c r="AI43" s="49">
        <v>4</v>
      </c>
      <c r="AJ43" s="61"/>
      <c r="AK43" s="50">
        <f t="shared" si="56"/>
        <v>0</v>
      </c>
      <c r="AL43" s="52">
        <v>1</v>
      </c>
      <c r="AM43" s="36"/>
      <c r="AN43" s="50">
        <f t="shared" si="57"/>
        <v>0</v>
      </c>
      <c r="AO43" s="8">
        <f t="shared" si="58"/>
        <v>8.3333333333333329E-2</v>
      </c>
      <c r="AP43" s="8">
        <v>0.15</v>
      </c>
      <c r="AQ43" s="8">
        <f t="shared" si="59"/>
        <v>1.2499999999999999E-2</v>
      </c>
      <c r="AR43" s="49">
        <v>2</v>
      </c>
      <c r="AS43" s="61">
        <v>3</v>
      </c>
      <c r="AT43" s="50">
        <f t="shared" si="60"/>
        <v>1.5</v>
      </c>
      <c r="AU43" s="49">
        <v>1</v>
      </c>
      <c r="AV43" s="61"/>
      <c r="AW43" s="50">
        <f t="shared" si="61"/>
        <v>0</v>
      </c>
      <c r="AX43" s="8">
        <f t="shared" si="62"/>
        <v>0.75</v>
      </c>
      <c r="AY43" s="8">
        <v>0.15</v>
      </c>
      <c r="AZ43" s="8">
        <f t="shared" si="63"/>
        <v>0.11249999999999999</v>
      </c>
      <c r="BA43" s="50">
        <f t="shared" si="64"/>
        <v>0.20833333333333334</v>
      </c>
      <c r="BB43" s="22">
        <f t="shared" si="65"/>
        <v>0.24999999999999997</v>
      </c>
    </row>
    <row r="44" spans="1:54">
      <c r="A44" s="21">
        <v>40</v>
      </c>
      <c r="B44" s="47" t="s">
        <v>55</v>
      </c>
      <c r="C44" s="48" t="s">
        <v>56</v>
      </c>
      <c r="D44" s="52">
        <v>1</v>
      </c>
      <c r="E44" s="49">
        <v>1</v>
      </c>
      <c r="F44" s="49">
        <v>0</v>
      </c>
      <c r="G44" s="50">
        <f t="shared" si="44"/>
        <v>0</v>
      </c>
      <c r="H44" s="49">
        <v>1</v>
      </c>
      <c r="I44" s="49"/>
      <c r="J44" s="50">
        <f t="shared" si="45"/>
        <v>0</v>
      </c>
      <c r="K44" s="8">
        <f t="shared" si="46"/>
        <v>0</v>
      </c>
      <c r="L44" s="8">
        <v>0.45</v>
      </c>
      <c r="M44" s="8">
        <f t="shared" si="47"/>
        <v>0</v>
      </c>
      <c r="N44" s="49">
        <v>2</v>
      </c>
      <c r="O44" s="49">
        <v>2</v>
      </c>
      <c r="P44" s="50">
        <f t="shared" si="48"/>
        <v>1</v>
      </c>
      <c r="Q44" s="49">
        <v>1</v>
      </c>
      <c r="R44" s="49"/>
      <c r="S44" s="50">
        <f t="shared" si="49"/>
        <v>0</v>
      </c>
      <c r="T44" s="49">
        <v>1</v>
      </c>
      <c r="U44" s="52">
        <v>1</v>
      </c>
      <c r="V44" s="50">
        <f t="shared" si="50"/>
        <v>1</v>
      </c>
      <c r="W44" s="49">
        <v>1</v>
      </c>
      <c r="X44" s="50"/>
      <c r="Y44" s="50">
        <f t="shared" si="51"/>
        <v>0</v>
      </c>
      <c r="Z44" s="49">
        <v>1</v>
      </c>
      <c r="AA44" s="49"/>
      <c r="AB44" s="50">
        <f t="shared" si="52"/>
        <v>0</v>
      </c>
      <c r="AC44" s="8">
        <f t="shared" si="53"/>
        <v>0.4</v>
      </c>
      <c r="AD44" s="8">
        <v>0.25</v>
      </c>
      <c r="AE44" s="8">
        <f t="shared" si="54"/>
        <v>0.1</v>
      </c>
      <c r="AF44" s="49">
        <v>4</v>
      </c>
      <c r="AG44" s="49"/>
      <c r="AH44" s="50">
        <f t="shared" si="55"/>
        <v>0</v>
      </c>
      <c r="AI44" s="49">
        <v>4</v>
      </c>
      <c r="AJ44" s="49"/>
      <c r="AK44" s="50">
        <f t="shared" si="56"/>
        <v>0</v>
      </c>
      <c r="AL44" s="52">
        <v>1</v>
      </c>
      <c r="AM44" s="49"/>
      <c r="AN44" s="50">
        <f t="shared" si="57"/>
        <v>0</v>
      </c>
      <c r="AO44" s="8">
        <f t="shared" si="58"/>
        <v>0</v>
      </c>
      <c r="AP44" s="8">
        <v>0.15</v>
      </c>
      <c r="AQ44" s="8">
        <f t="shared" si="59"/>
        <v>0</v>
      </c>
      <c r="AR44" s="49">
        <v>2</v>
      </c>
      <c r="AS44" s="49">
        <v>0</v>
      </c>
      <c r="AT44" s="50">
        <f t="shared" si="60"/>
        <v>0</v>
      </c>
      <c r="AU44" s="49">
        <v>1</v>
      </c>
      <c r="AV44" s="49">
        <v>0</v>
      </c>
      <c r="AW44" s="50">
        <f t="shared" si="61"/>
        <v>0</v>
      </c>
      <c r="AX44" s="8">
        <f t="shared" si="62"/>
        <v>0</v>
      </c>
      <c r="AY44" s="8">
        <v>0.15</v>
      </c>
      <c r="AZ44" s="8">
        <f t="shared" si="63"/>
        <v>0</v>
      </c>
      <c r="BA44" s="50">
        <f t="shared" si="64"/>
        <v>0.1</v>
      </c>
      <c r="BB44" s="22">
        <f t="shared" si="65"/>
        <v>0.2</v>
      </c>
    </row>
    <row r="45" spans="1:54">
      <c r="A45" s="21">
        <v>41</v>
      </c>
      <c r="B45" s="38" t="s">
        <v>67</v>
      </c>
      <c r="C45" s="48" t="s">
        <v>84</v>
      </c>
      <c r="D45" s="61">
        <v>1</v>
      </c>
      <c r="E45" s="49">
        <v>1</v>
      </c>
      <c r="F45" s="49"/>
      <c r="G45" s="50">
        <f t="shared" si="44"/>
        <v>0</v>
      </c>
      <c r="H45" s="49">
        <v>1</v>
      </c>
      <c r="I45" s="35"/>
      <c r="J45" s="50">
        <f t="shared" si="45"/>
        <v>0</v>
      </c>
      <c r="K45" s="8">
        <f t="shared" si="46"/>
        <v>0</v>
      </c>
      <c r="L45" s="8">
        <v>0.45</v>
      </c>
      <c r="M45" s="8">
        <f t="shared" si="47"/>
        <v>0</v>
      </c>
      <c r="N45" s="49">
        <v>2</v>
      </c>
      <c r="O45" s="61"/>
      <c r="P45" s="50">
        <f t="shared" si="48"/>
        <v>0</v>
      </c>
      <c r="Q45" s="49">
        <v>1</v>
      </c>
      <c r="R45" s="61"/>
      <c r="S45" s="50">
        <f t="shared" si="49"/>
        <v>0</v>
      </c>
      <c r="T45" s="49">
        <v>1</v>
      </c>
      <c r="U45" s="61">
        <v>1</v>
      </c>
      <c r="V45" s="50">
        <f t="shared" si="50"/>
        <v>1</v>
      </c>
      <c r="W45" s="49">
        <v>1</v>
      </c>
      <c r="X45" s="61"/>
      <c r="Y45" s="50">
        <f t="shared" si="51"/>
        <v>0</v>
      </c>
      <c r="Z45" s="49">
        <v>1</v>
      </c>
      <c r="AA45" s="61"/>
      <c r="AB45" s="50">
        <f t="shared" si="52"/>
        <v>0</v>
      </c>
      <c r="AC45" s="8">
        <f t="shared" si="53"/>
        <v>0.2</v>
      </c>
      <c r="AD45" s="8">
        <v>0.25</v>
      </c>
      <c r="AE45" s="8">
        <f t="shared" si="54"/>
        <v>0.05</v>
      </c>
      <c r="AF45" s="49">
        <v>4</v>
      </c>
      <c r="AG45" s="61">
        <v>1</v>
      </c>
      <c r="AH45" s="50">
        <f t="shared" si="55"/>
        <v>0.25</v>
      </c>
      <c r="AI45" s="49">
        <v>4</v>
      </c>
      <c r="AJ45" s="61"/>
      <c r="AK45" s="50">
        <f t="shared" si="56"/>
        <v>0</v>
      </c>
      <c r="AL45" s="52">
        <v>1</v>
      </c>
      <c r="AM45" s="36"/>
      <c r="AN45" s="50">
        <f t="shared" si="57"/>
        <v>0</v>
      </c>
      <c r="AO45" s="8">
        <f t="shared" si="58"/>
        <v>8.3333333333333329E-2</v>
      </c>
      <c r="AP45" s="8">
        <v>0.15</v>
      </c>
      <c r="AQ45" s="8">
        <f t="shared" si="59"/>
        <v>1.2499999999999999E-2</v>
      </c>
      <c r="AR45" s="49">
        <v>2</v>
      </c>
      <c r="AS45" s="61">
        <v>1</v>
      </c>
      <c r="AT45" s="50">
        <f t="shared" si="60"/>
        <v>0.5</v>
      </c>
      <c r="AU45" s="49">
        <v>1</v>
      </c>
      <c r="AV45" s="61"/>
      <c r="AW45" s="50">
        <f t="shared" si="61"/>
        <v>0</v>
      </c>
      <c r="AX45" s="8">
        <f t="shared" si="62"/>
        <v>0.25</v>
      </c>
      <c r="AY45" s="8">
        <v>0.15</v>
      </c>
      <c r="AZ45" s="8">
        <f t="shared" si="63"/>
        <v>3.7499999999999999E-2</v>
      </c>
      <c r="BA45" s="50">
        <f t="shared" si="64"/>
        <v>0.13333333333333333</v>
      </c>
      <c r="BB45" s="22">
        <f t="shared" si="65"/>
        <v>0.2</v>
      </c>
    </row>
    <row r="46" spans="1:54">
      <c r="A46" s="21">
        <v>42</v>
      </c>
      <c r="B46" s="38" t="s">
        <v>68</v>
      </c>
      <c r="C46" s="48" t="s">
        <v>84</v>
      </c>
      <c r="D46" s="61">
        <v>1</v>
      </c>
      <c r="E46" s="49">
        <v>1</v>
      </c>
      <c r="F46" s="49"/>
      <c r="G46" s="50">
        <f t="shared" si="44"/>
        <v>0</v>
      </c>
      <c r="H46" s="49">
        <v>1</v>
      </c>
      <c r="I46" s="35"/>
      <c r="J46" s="50">
        <f t="shared" si="45"/>
        <v>0</v>
      </c>
      <c r="K46" s="8">
        <f t="shared" si="46"/>
        <v>0</v>
      </c>
      <c r="L46" s="8">
        <v>0.45</v>
      </c>
      <c r="M46" s="8">
        <f t="shared" si="47"/>
        <v>0</v>
      </c>
      <c r="N46" s="49">
        <v>2</v>
      </c>
      <c r="O46" s="61"/>
      <c r="P46" s="50">
        <f t="shared" si="48"/>
        <v>0</v>
      </c>
      <c r="Q46" s="49">
        <v>1</v>
      </c>
      <c r="R46" s="61"/>
      <c r="S46" s="50">
        <f t="shared" si="49"/>
        <v>0</v>
      </c>
      <c r="T46" s="49">
        <v>1</v>
      </c>
      <c r="U46" s="61">
        <v>1</v>
      </c>
      <c r="V46" s="50">
        <f t="shared" si="50"/>
        <v>1</v>
      </c>
      <c r="W46" s="49">
        <v>1</v>
      </c>
      <c r="X46" s="61"/>
      <c r="Y46" s="50">
        <f t="shared" si="51"/>
        <v>0</v>
      </c>
      <c r="Z46" s="49">
        <v>1</v>
      </c>
      <c r="AA46" s="61"/>
      <c r="AB46" s="50">
        <f t="shared" si="52"/>
        <v>0</v>
      </c>
      <c r="AC46" s="8">
        <f t="shared" si="53"/>
        <v>0.2</v>
      </c>
      <c r="AD46" s="8">
        <v>0.25</v>
      </c>
      <c r="AE46" s="8">
        <f t="shared" si="54"/>
        <v>0.05</v>
      </c>
      <c r="AF46" s="49">
        <v>4</v>
      </c>
      <c r="AG46" s="61">
        <v>1</v>
      </c>
      <c r="AH46" s="50">
        <f t="shared" si="55"/>
        <v>0.25</v>
      </c>
      <c r="AI46" s="49">
        <v>4</v>
      </c>
      <c r="AJ46" s="61"/>
      <c r="AK46" s="50">
        <f t="shared" si="56"/>
        <v>0</v>
      </c>
      <c r="AL46" s="52">
        <v>1</v>
      </c>
      <c r="AM46" s="36"/>
      <c r="AN46" s="50">
        <f t="shared" si="57"/>
        <v>0</v>
      </c>
      <c r="AO46" s="8">
        <f t="shared" si="58"/>
        <v>8.3333333333333329E-2</v>
      </c>
      <c r="AP46" s="8">
        <v>0.15</v>
      </c>
      <c r="AQ46" s="8">
        <f t="shared" si="59"/>
        <v>1.2499999999999999E-2</v>
      </c>
      <c r="AR46" s="49">
        <v>2</v>
      </c>
      <c r="AS46" s="61">
        <v>1</v>
      </c>
      <c r="AT46" s="50">
        <f t="shared" si="60"/>
        <v>0.5</v>
      </c>
      <c r="AU46" s="49">
        <v>1</v>
      </c>
      <c r="AV46" s="61"/>
      <c r="AW46" s="50">
        <f t="shared" si="61"/>
        <v>0</v>
      </c>
      <c r="AX46" s="8">
        <f t="shared" si="62"/>
        <v>0.25</v>
      </c>
      <c r="AY46" s="8">
        <v>0.15</v>
      </c>
      <c r="AZ46" s="8">
        <f t="shared" si="63"/>
        <v>3.7499999999999999E-2</v>
      </c>
      <c r="BA46" s="50">
        <f t="shared" si="64"/>
        <v>0.13333333333333333</v>
      </c>
      <c r="BB46" s="22">
        <f t="shared" si="65"/>
        <v>0.2</v>
      </c>
    </row>
    <row r="47" spans="1:54">
      <c r="A47" s="21">
        <v>43</v>
      </c>
      <c r="B47" s="38" t="s">
        <v>70</v>
      </c>
      <c r="C47" s="48" t="s">
        <v>84</v>
      </c>
      <c r="D47" s="61">
        <v>1</v>
      </c>
      <c r="E47" s="49">
        <v>1</v>
      </c>
      <c r="F47" s="35"/>
      <c r="G47" s="50">
        <f t="shared" si="44"/>
        <v>0</v>
      </c>
      <c r="H47" s="49">
        <v>1</v>
      </c>
      <c r="I47" s="35"/>
      <c r="J47" s="50">
        <f t="shared" si="45"/>
        <v>0</v>
      </c>
      <c r="K47" s="8">
        <f t="shared" si="46"/>
        <v>0</v>
      </c>
      <c r="L47" s="8">
        <v>0.45</v>
      </c>
      <c r="M47" s="8">
        <f t="shared" si="47"/>
        <v>0</v>
      </c>
      <c r="N47" s="49">
        <v>2</v>
      </c>
      <c r="O47" s="61"/>
      <c r="P47" s="50">
        <f t="shared" si="48"/>
        <v>0</v>
      </c>
      <c r="Q47" s="49">
        <v>1</v>
      </c>
      <c r="R47" s="61"/>
      <c r="S47" s="50">
        <f t="shared" si="49"/>
        <v>0</v>
      </c>
      <c r="T47" s="49">
        <v>1</v>
      </c>
      <c r="U47" s="61"/>
      <c r="V47" s="50">
        <f t="shared" si="50"/>
        <v>0</v>
      </c>
      <c r="W47" s="49">
        <v>1</v>
      </c>
      <c r="X47" s="61"/>
      <c r="Y47" s="50">
        <f t="shared" si="51"/>
        <v>0</v>
      </c>
      <c r="Z47" s="49">
        <v>1</v>
      </c>
      <c r="AA47" s="61"/>
      <c r="AB47" s="50">
        <f t="shared" si="52"/>
        <v>0</v>
      </c>
      <c r="AC47" s="8">
        <f t="shared" si="53"/>
        <v>0</v>
      </c>
      <c r="AD47" s="8">
        <v>0.25</v>
      </c>
      <c r="AE47" s="8">
        <f t="shared" si="54"/>
        <v>0</v>
      </c>
      <c r="AF47" s="49">
        <v>4</v>
      </c>
      <c r="AG47" s="61">
        <v>1</v>
      </c>
      <c r="AH47" s="50">
        <f t="shared" si="55"/>
        <v>0.25</v>
      </c>
      <c r="AI47" s="49">
        <v>4</v>
      </c>
      <c r="AJ47" s="61"/>
      <c r="AK47" s="50">
        <f t="shared" si="56"/>
        <v>0</v>
      </c>
      <c r="AL47" s="52">
        <v>1</v>
      </c>
      <c r="AM47" s="36"/>
      <c r="AN47" s="50">
        <f t="shared" si="57"/>
        <v>0</v>
      </c>
      <c r="AO47" s="8">
        <f t="shared" si="58"/>
        <v>8.3333333333333329E-2</v>
      </c>
      <c r="AP47" s="8">
        <v>0.15</v>
      </c>
      <c r="AQ47" s="8">
        <f t="shared" si="59"/>
        <v>1.2499999999999999E-2</v>
      </c>
      <c r="AR47" s="49">
        <v>2</v>
      </c>
      <c r="AS47" s="61">
        <v>2</v>
      </c>
      <c r="AT47" s="50">
        <f t="shared" si="60"/>
        <v>1</v>
      </c>
      <c r="AU47" s="49">
        <v>1</v>
      </c>
      <c r="AV47" s="61"/>
      <c r="AW47" s="50">
        <f t="shared" si="61"/>
        <v>0</v>
      </c>
      <c r="AX47" s="8">
        <f t="shared" si="62"/>
        <v>0.5</v>
      </c>
      <c r="AY47" s="8">
        <v>0.15</v>
      </c>
      <c r="AZ47" s="8">
        <f t="shared" si="63"/>
        <v>7.4999999999999997E-2</v>
      </c>
      <c r="BA47" s="50">
        <f t="shared" si="64"/>
        <v>0.14583333333333334</v>
      </c>
      <c r="BB47" s="22">
        <f t="shared" si="65"/>
        <v>0.17499999999999999</v>
      </c>
    </row>
    <row r="48" spans="1:54">
      <c r="A48" s="21">
        <v>44</v>
      </c>
      <c r="B48" s="38" t="s">
        <v>71</v>
      </c>
      <c r="C48" s="48" t="s">
        <v>84</v>
      </c>
      <c r="D48" s="61">
        <v>1</v>
      </c>
      <c r="E48" s="49">
        <v>1</v>
      </c>
      <c r="F48" s="35"/>
      <c r="G48" s="50">
        <f t="shared" si="44"/>
        <v>0</v>
      </c>
      <c r="H48" s="49">
        <v>1</v>
      </c>
      <c r="I48" s="35"/>
      <c r="J48" s="50">
        <f t="shared" si="45"/>
        <v>0</v>
      </c>
      <c r="K48" s="8">
        <f t="shared" si="46"/>
        <v>0</v>
      </c>
      <c r="L48" s="8">
        <v>0.45</v>
      </c>
      <c r="M48" s="8">
        <f t="shared" si="47"/>
        <v>0</v>
      </c>
      <c r="N48" s="49">
        <v>2</v>
      </c>
      <c r="O48" s="61"/>
      <c r="P48" s="50">
        <f t="shared" si="48"/>
        <v>0</v>
      </c>
      <c r="Q48" s="49">
        <v>1</v>
      </c>
      <c r="R48" s="61"/>
      <c r="S48" s="50">
        <f t="shared" si="49"/>
        <v>0</v>
      </c>
      <c r="T48" s="49">
        <v>1</v>
      </c>
      <c r="U48" s="61"/>
      <c r="V48" s="50">
        <f t="shared" si="50"/>
        <v>0</v>
      </c>
      <c r="W48" s="49">
        <v>1</v>
      </c>
      <c r="X48" s="61"/>
      <c r="Y48" s="50">
        <f t="shared" si="51"/>
        <v>0</v>
      </c>
      <c r="Z48" s="49">
        <v>1</v>
      </c>
      <c r="AA48" s="61"/>
      <c r="AB48" s="50">
        <f t="shared" si="52"/>
        <v>0</v>
      </c>
      <c r="AC48" s="8">
        <f t="shared" si="53"/>
        <v>0</v>
      </c>
      <c r="AD48" s="8">
        <v>0.25</v>
      </c>
      <c r="AE48" s="8">
        <f t="shared" si="54"/>
        <v>0</v>
      </c>
      <c r="AF48" s="49">
        <v>4</v>
      </c>
      <c r="AG48" s="61">
        <v>1</v>
      </c>
      <c r="AH48" s="50">
        <f t="shared" si="55"/>
        <v>0.25</v>
      </c>
      <c r="AI48" s="49">
        <v>4</v>
      </c>
      <c r="AJ48" s="61"/>
      <c r="AK48" s="50">
        <f t="shared" si="56"/>
        <v>0</v>
      </c>
      <c r="AL48" s="52">
        <v>1</v>
      </c>
      <c r="AM48" s="36"/>
      <c r="AN48" s="50">
        <f t="shared" si="57"/>
        <v>0</v>
      </c>
      <c r="AO48" s="8">
        <f t="shared" si="58"/>
        <v>8.3333333333333329E-2</v>
      </c>
      <c r="AP48" s="8">
        <v>0.15</v>
      </c>
      <c r="AQ48" s="8">
        <f t="shared" si="59"/>
        <v>1.2499999999999999E-2</v>
      </c>
      <c r="AR48" s="49">
        <v>2</v>
      </c>
      <c r="AS48" s="61">
        <v>2</v>
      </c>
      <c r="AT48" s="50">
        <f t="shared" si="60"/>
        <v>1</v>
      </c>
      <c r="AU48" s="49">
        <v>1</v>
      </c>
      <c r="AV48" s="61"/>
      <c r="AW48" s="50">
        <f t="shared" si="61"/>
        <v>0</v>
      </c>
      <c r="AX48" s="8">
        <f t="shared" si="62"/>
        <v>0.5</v>
      </c>
      <c r="AY48" s="8">
        <v>0.15</v>
      </c>
      <c r="AZ48" s="8">
        <f t="shared" si="63"/>
        <v>7.4999999999999997E-2</v>
      </c>
      <c r="BA48" s="50">
        <f t="shared" si="64"/>
        <v>0.14583333333333334</v>
      </c>
      <c r="BB48" s="22">
        <f t="shared" si="65"/>
        <v>0.17499999999999999</v>
      </c>
    </row>
    <row r="49" spans="1:54">
      <c r="A49" s="21">
        <v>45</v>
      </c>
      <c r="B49" s="31" t="s">
        <v>80</v>
      </c>
      <c r="C49" s="48" t="s">
        <v>84</v>
      </c>
      <c r="D49" s="61">
        <v>1</v>
      </c>
      <c r="E49" s="49">
        <v>1</v>
      </c>
      <c r="F49" s="35"/>
      <c r="G49" s="50">
        <f t="shared" si="44"/>
        <v>0</v>
      </c>
      <c r="H49" s="49">
        <v>1</v>
      </c>
      <c r="I49" s="35"/>
      <c r="J49" s="50">
        <f t="shared" si="45"/>
        <v>0</v>
      </c>
      <c r="K49" s="8">
        <f t="shared" si="46"/>
        <v>0</v>
      </c>
      <c r="L49" s="8">
        <v>0.45</v>
      </c>
      <c r="M49" s="8">
        <f t="shared" si="47"/>
        <v>0</v>
      </c>
      <c r="N49" s="49">
        <v>2</v>
      </c>
      <c r="O49" s="61"/>
      <c r="P49" s="50">
        <f t="shared" si="48"/>
        <v>0</v>
      </c>
      <c r="Q49" s="49">
        <v>1</v>
      </c>
      <c r="R49" s="61"/>
      <c r="S49" s="50">
        <f t="shared" si="49"/>
        <v>0</v>
      </c>
      <c r="T49" s="49">
        <v>1</v>
      </c>
      <c r="U49" s="61"/>
      <c r="V49" s="50">
        <f t="shared" si="50"/>
        <v>0</v>
      </c>
      <c r="W49" s="49">
        <v>1</v>
      </c>
      <c r="X49" s="61"/>
      <c r="Y49" s="50">
        <f t="shared" si="51"/>
        <v>0</v>
      </c>
      <c r="Z49" s="49">
        <v>1</v>
      </c>
      <c r="AA49" s="61"/>
      <c r="AB49" s="50">
        <f t="shared" si="52"/>
        <v>0</v>
      </c>
      <c r="AC49" s="8">
        <f t="shared" si="53"/>
        <v>0</v>
      </c>
      <c r="AD49" s="8">
        <v>0.25</v>
      </c>
      <c r="AE49" s="8">
        <f t="shared" si="54"/>
        <v>0</v>
      </c>
      <c r="AF49" s="49">
        <v>4</v>
      </c>
      <c r="AG49" s="61">
        <v>1</v>
      </c>
      <c r="AH49" s="50">
        <f t="shared" si="55"/>
        <v>0.25</v>
      </c>
      <c r="AI49" s="49">
        <v>4</v>
      </c>
      <c r="AJ49" s="61"/>
      <c r="AK49" s="50">
        <f t="shared" si="56"/>
        <v>0</v>
      </c>
      <c r="AL49" s="52">
        <v>1</v>
      </c>
      <c r="AM49" s="36"/>
      <c r="AN49" s="50">
        <f t="shared" si="57"/>
        <v>0</v>
      </c>
      <c r="AO49" s="8">
        <f t="shared" si="58"/>
        <v>8.3333333333333329E-2</v>
      </c>
      <c r="AP49" s="8">
        <v>0.15</v>
      </c>
      <c r="AQ49" s="8">
        <f t="shared" si="59"/>
        <v>1.2499999999999999E-2</v>
      </c>
      <c r="AR49" s="49">
        <v>2</v>
      </c>
      <c r="AS49" s="61">
        <v>2</v>
      </c>
      <c r="AT49" s="50">
        <f t="shared" si="60"/>
        <v>1</v>
      </c>
      <c r="AU49" s="49">
        <v>1</v>
      </c>
      <c r="AV49" s="61"/>
      <c r="AW49" s="50">
        <f t="shared" si="61"/>
        <v>0</v>
      </c>
      <c r="AX49" s="8">
        <f t="shared" si="62"/>
        <v>0.5</v>
      </c>
      <c r="AY49" s="8">
        <v>0.15</v>
      </c>
      <c r="AZ49" s="8">
        <f t="shared" si="63"/>
        <v>7.4999999999999997E-2</v>
      </c>
      <c r="BA49" s="50">
        <f t="shared" si="64"/>
        <v>0.14583333333333334</v>
      </c>
      <c r="BB49" s="22">
        <f t="shared" si="65"/>
        <v>0.17499999999999999</v>
      </c>
    </row>
    <row r="50" spans="1:54" s="10" customFormat="1">
      <c r="A50" s="21">
        <v>46</v>
      </c>
      <c r="B50" s="59" t="s">
        <v>83</v>
      </c>
      <c r="C50" s="58" t="s">
        <v>84</v>
      </c>
      <c r="D50" s="61">
        <v>1</v>
      </c>
      <c r="E50" s="49">
        <v>1</v>
      </c>
      <c r="F50" s="35"/>
      <c r="G50" s="50">
        <f t="shared" si="44"/>
        <v>0</v>
      </c>
      <c r="H50" s="49">
        <v>1</v>
      </c>
      <c r="I50" s="35"/>
      <c r="J50" s="50">
        <f t="shared" si="45"/>
        <v>0</v>
      </c>
      <c r="K50" s="8">
        <f t="shared" si="46"/>
        <v>0</v>
      </c>
      <c r="L50" s="8">
        <v>0.45</v>
      </c>
      <c r="M50" s="8">
        <f t="shared" si="47"/>
        <v>0</v>
      </c>
      <c r="N50" s="49">
        <v>2</v>
      </c>
      <c r="O50" s="61"/>
      <c r="P50" s="50">
        <f t="shared" si="48"/>
        <v>0</v>
      </c>
      <c r="Q50" s="49">
        <v>1</v>
      </c>
      <c r="R50" s="61"/>
      <c r="S50" s="50">
        <f t="shared" si="49"/>
        <v>0</v>
      </c>
      <c r="T50" s="49">
        <v>1</v>
      </c>
      <c r="U50" s="61"/>
      <c r="V50" s="50">
        <f t="shared" si="50"/>
        <v>0</v>
      </c>
      <c r="W50" s="49">
        <v>1</v>
      </c>
      <c r="X50" s="61"/>
      <c r="Y50" s="50">
        <f t="shared" si="51"/>
        <v>0</v>
      </c>
      <c r="Z50" s="49">
        <v>1</v>
      </c>
      <c r="AA50" s="61"/>
      <c r="AB50" s="50">
        <f t="shared" si="52"/>
        <v>0</v>
      </c>
      <c r="AC50" s="8">
        <f t="shared" si="53"/>
        <v>0</v>
      </c>
      <c r="AD50" s="8">
        <v>0.25</v>
      </c>
      <c r="AE50" s="8">
        <f t="shared" si="54"/>
        <v>0</v>
      </c>
      <c r="AF50" s="49">
        <v>4</v>
      </c>
      <c r="AG50" s="61">
        <v>1</v>
      </c>
      <c r="AH50" s="50">
        <f t="shared" si="55"/>
        <v>0.25</v>
      </c>
      <c r="AI50" s="49">
        <v>4</v>
      </c>
      <c r="AJ50" s="61"/>
      <c r="AK50" s="50">
        <f t="shared" si="56"/>
        <v>0</v>
      </c>
      <c r="AL50" s="52">
        <v>1</v>
      </c>
      <c r="AM50" s="36"/>
      <c r="AN50" s="50">
        <f t="shared" si="57"/>
        <v>0</v>
      </c>
      <c r="AO50" s="8">
        <f t="shared" si="58"/>
        <v>8.3333333333333329E-2</v>
      </c>
      <c r="AP50" s="8">
        <v>0.15</v>
      </c>
      <c r="AQ50" s="8">
        <f t="shared" si="59"/>
        <v>1.2499999999999999E-2</v>
      </c>
      <c r="AR50" s="49">
        <v>2</v>
      </c>
      <c r="AS50" s="61">
        <v>2</v>
      </c>
      <c r="AT50" s="50">
        <f t="shared" si="60"/>
        <v>1</v>
      </c>
      <c r="AU50" s="49">
        <v>1</v>
      </c>
      <c r="AV50" s="61"/>
      <c r="AW50" s="50">
        <f t="shared" si="61"/>
        <v>0</v>
      </c>
      <c r="AX50" s="8">
        <f t="shared" si="62"/>
        <v>0.5</v>
      </c>
      <c r="AY50" s="8">
        <v>0.15</v>
      </c>
      <c r="AZ50" s="8">
        <f t="shared" si="63"/>
        <v>7.4999999999999997E-2</v>
      </c>
      <c r="BA50" s="50">
        <f t="shared" si="64"/>
        <v>0.14583333333333334</v>
      </c>
      <c r="BB50" s="22">
        <f t="shared" si="65"/>
        <v>0.17499999999999999</v>
      </c>
    </row>
    <row r="51" spans="1:54">
      <c r="A51" s="21">
        <v>47</v>
      </c>
      <c r="B51" s="47" t="s">
        <v>135</v>
      </c>
      <c r="C51" s="48" t="s">
        <v>136</v>
      </c>
      <c r="D51" s="49">
        <v>1</v>
      </c>
      <c r="E51" s="49">
        <v>1</v>
      </c>
      <c r="F51" s="66">
        <v>0</v>
      </c>
      <c r="G51" s="50">
        <f t="shared" si="44"/>
        <v>0</v>
      </c>
      <c r="H51" s="49">
        <v>1</v>
      </c>
      <c r="I51" s="49">
        <v>0</v>
      </c>
      <c r="J51" s="50">
        <f t="shared" si="45"/>
        <v>0</v>
      </c>
      <c r="K51" s="8">
        <f t="shared" si="46"/>
        <v>0</v>
      </c>
      <c r="L51" s="8">
        <v>0.45</v>
      </c>
      <c r="M51" s="8">
        <f t="shared" si="47"/>
        <v>0</v>
      </c>
      <c r="N51" s="49">
        <v>2</v>
      </c>
      <c r="O51" s="49">
        <v>0</v>
      </c>
      <c r="P51" s="50">
        <f t="shared" si="48"/>
        <v>0</v>
      </c>
      <c r="Q51" s="49">
        <v>1</v>
      </c>
      <c r="R51" s="35">
        <v>0</v>
      </c>
      <c r="S51" s="50">
        <f t="shared" si="49"/>
        <v>0</v>
      </c>
      <c r="T51" s="49">
        <v>1</v>
      </c>
      <c r="U51" s="35">
        <v>0</v>
      </c>
      <c r="V51" s="50">
        <f t="shared" si="50"/>
        <v>0</v>
      </c>
      <c r="W51" s="49">
        <v>1</v>
      </c>
      <c r="X51" s="35">
        <v>0</v>
      </c>
      <c r="Y51" s="50">
        <f t="shared" si="51"/>
        <v>0</v>
      </c>
      <c r="Z51" s="49">
        <v>1</v>
      </c>
      <c r="AA51" s="35">
        <v>0</v>
      </c>
      <c r="AB51" s="50">
        <f t="shared" si="52"/>
        <v>0</v>
      </c>
      <c r="AC51" s="8">
        <f t="shared" si="53"/>
        <v>0</v>
      </c>
      <c r="AD51" s="8">
        <v>0.25</v>
      </c>
      <c r="AE51" s="8">
        <f t="shared" si="54"/>
        <v>0</v>
      </c>
      <c r="AF51" s="49">
        <v>4</v>
      </c>
      <c r="AG51" s="49">
        <v>5</v>
      </c>
      <c r="AH51" s="50">
        <f t="shared" si="55"/>
        <v>1.25</v>
      </c>
      <c r="AI51" s="49">
        <v>4</v>
      </c>
      <c r="AJ51" s="49">
        <v>1</v>
      </c>
      <c r="AK51" s="50">
        <f t="shared" si="56"/>
        <v>0.25</v>
      </c>
      <c r="AL51" s="52">
        <v>1</v>
      </c>
      <c r="AM51" s="36"/>
      <c r="AN51" s="50">
        <f t="shared" si="57"/>
        <v>0</v>
      </c>
      <c r="AO51" s="8">
        <f t="shared" si="58"/>
        <v>0.5</v>
      </c>
      <c r="AP51" s="8">
        <v>0.15</v>
      </c>
      <c r="AQ51" s="8">
        <f t="shared" si="59"/>
        <v>7.4999999999999997E-2</v>
      </c>
      <c r="AR51" s="49">
        <v>2</v>
      </c>
      <c r="AS51" s="49"/>
      <c r="AT51" s="50">
        <f t="shared" si="60"/>
        <v>0</v>
      </c>
      <c r="AU51" s="49">
        <v>1</v>
      </c>
      <c r="AV51" s="49"/>
      <c r="AW51" s="50">
        <f t="shared" si="61"/>
        <v>0</v>
      </c>
      <c r="AX51" s="8">
        <f t="shared" si="62"/>
        <v>0</v>
      </c>
      <c r="AY51" s="8">
        <v>0.15</v>
      </c>
      <c r="AZ51" s="8">
        <f t="shared" si="63"/>
        <v>0</v>
      </c>
      <c r="BA51" s="50">
        <f t="shared" si="64"/>
        <v>0.125</v>
      </c>
      <c r="BB51" s="22">
        <f t="shared" si="65"/>
        <v>0.15</v>
      </c>
    </row>
    <row r="52" spans="1:54">
      <c r="A52" s="21">
        <v>48</v>
      </c>
      <c r="B52" s="47" t="s">
        <v>108</v>
      </c>
      <c r="C52" s="48" t="s">
        <v>48</v>
      </c>
      <c r="D52" s="49">
        <v>1</v>
      </c>
      <c r="E52" s="49">
        <v>1</v>
      </c>
      <c r="F52" s="21">
        <v>0</v>
      </c>
      <c r="G52" s="50">
        <f t="shared" si="44"/>
        <v>0</v>
      </c>
      <c r="H52" s="49">
        <v>1</v>
      </c>
      <c r="I52" s="21">
        <v>0</v>
      </c>
      <c r="J52" s="50">
        <f t="shared" si="45"/>
        <v>0</v>
      </c>
      <c r="K52" s="50">
        <f t="shared" si="46"/>
        <v>0</v>
      </c>
      <c r="L52" s="50">
        <v>0.45</v>
      </c>
      <c r="M52" s="50">
        <f t="shared" si="47"/>
        <v>0</v>
      </c>
      <c r="N52" s="49">
        <v>2</v>
      </c>
      <c r="O52" s="21">
        <v>0</v>
      </c>
      <c r="P52" s="50">
        <f t="shared" si="48"/>
        <v>0</v>
      </c>
      <c r="Q52" s="49">
        <v>1</v>
      </c>
      <c r="R52" s="21">
        <v>0</v>
      </c>
      <c r="S52" s="50">
        <f t="shared" si="49"/>
        <v>0</v>
      </c>
      <c r="T52" s="49">
        <v>1</v>
      </c>
      <c r="U52" s="21">
        <v>0</v>
      </c>
      <c r="V52" s="50">
        <f t="shared" si="50"/>
        <v>0</v>
      </c>
      <c r="W52" s="49">
        <v>1</v>
      </c>
      <c r="X52" s="50">
        <v>0</v>
      </c>
      <c r="Y52" s="50">
        <f t="shared" si="51"/>
        <v>0</v>
      </c>
      <c r="Z52" s="49">
        <v>1</v>
      </c>
      <c r="AA52" s="49">
        <v>0</v>
      </c>
      <c r="AB52" s="50">
        <f t="shared" si="52"/>
        <v>0</v>
      </c>
      <c r="AC52" s="50">
        <f t="shared" si="53"/>
        <v>0</v>
      </c>
      <c r="AD52" s="50">
        <v>0.25</v>
      </c>
      <c r="AE52" s="50">
        <f t="shared" si="54"/>
        <v>0</v>
      </c>
      <c r="AF52" s="49">
        <v>4</v>
      </c>
      <c r="AG52" s="49">
        <v>3</v>
      </c>
      <c r="AH52" s="50">
        <f t="shared" si="55"/>
        <v>0.75</v>
      </c>
      <c r="AI52" s="49">
        <v>4</v>
      </c>
      <c r="AJ52" s="49">
        <v>2</v>
      </c>
      <c r="AK52" s="50">
        <f t="shared" si="56"/>
        <v>0.5</v>
      </c>
      <c r="AL52" s="52">
        <v>1</v>
      </c>
      <c r="AM52" s="57">
        <v>0</v>
      </c>
      <c r="AN52" s="50">
        <f t="shared" si="57"/>
        <v>0</v>
      </c>
      <c r="AO52" s="50">
        <f t="shared" si="58"/>
        <v>0.41666666666666669</v>
      </c>
      <c r="AP52" s="50">
        <v>0.15</v>
      </c>
      <c r="AQ52" s="50">
        <f t="shared" si="59"/>
        <v>6.25E-2</v>
      </c>
      <c r="AR52" s="49">
        <v>2</v>
      </c>
      <c r="AS52" s="21">
        <v>0</v>
      </c>
      <c r="AT52" s="50">
        <f t="shared" si="60"/>
        <v>0</v>
      </c>
      <c r="AU52" s="49">
        <v>1</v>
      </c>
      <c r="AV52" s="21">
        <v>0</v>
      </c>
      <c r="AW52" s="50">
        <f t="shared" si="61"/>
        <v>0</v>
      </c>
      <c r="AX52" s="50">
        <f t="shared" si="62"/>
        <v>0</v>
      </c>
      <c r="AY52" s="50">
        <v>0.15</v>
      </c>
      <c r="AZ52" s="50">
        <f t="shared" si="63"/>
        <v>0</v>
      </c>
      <c r="BA52" s="50">
        <f t="shared" si="64"/>
        <v>0.10416666666666667</v>
      </c>
      <c r="BB52" s="22">
        <f t="shared" si="65"/>
        <v>0.125</v>
      </c>
    </row>
    <row r="53" spans="1:54">
      <c r="A53" s="21">
        <v>49</v>
      </c>
      <c r="B53" s="38" t="s">
        <v>62</v>
      </c>
      <c r="C53" s="48" t="s">
        <v>84</v>
      </c>
      <c r="D53" s="61">
        <v>1</v>
      </c>
      <c r="E53" s="49">
        <v>1</v>
      </c>
      <c r="F53" s="43"/>
      <c r="G53" s="50">
        <f t="shared" si="44"/>
        <v>0</v>
      </c>
      <c r="H53" s="49">
        <v>1</v>
      </c>
      <c r="I53" s="49"/>
      <c r="J53" s="50">
        <f t="shared" si="45"/>
        <v>0</v>
      </c>
      <c r="K53" s="8">
        <f t="shared" si="46"/>
        <v>0</v>
      </c>
      <c r="L53" s="8">
        <v>0.45</v>
      </c>
      <c r="M53" s="8">
        <f t="shared" si="47"/>
        <v>0</v>
      </c>
      <c r="N53" s="49">
        <v>2</v>
      </c>
      <c r="O53" s="61"/>
      <c r="P53" s="50">
        <f t="shared" si="48"/>
        <v>0</v>
      </c>
      <c r="Q53" s="49">
        <v>1</v>
      </c>
      <c r="R53" s="61"/>
      <c r="S53" s="50">
        <f t="shared" si="49"/>
        <v>0</v>
      </c>
      <c r="T53" s="49">
        <v>1</v>
      </c>
      <c r="U53" s="61"/>
      <c r="V53" s="50">
        <f t="shared" si="50"/>
        <v>0</v>
      </c>
      <c r="W53" s="49">
        <v>1</v>
      </c>
      <c r="X53" s="61"/>
      <c r="Y53" s="50">
        <f t="shared" si="51"/>
        <v>0</v>
      </c>
      <c r="Z53" s="49">
        <v>1</v>
      </c>
      <c r="AA53" s="61"/>
      <c r="AB53" s="50">
        <f t="shared" si="52"/>
        <v>0</v>
      </c>
      <c r="AC53" s="8">
        <f t="shared" si="53"/>
        <v>0</v>
      </c>
      <c r="AD53" s="8">
        <v>0.25</v>
      </c>
      <c r="AE53" s="8">
        <f t="shared" si="54"/>
        <v>0</v>
      </c>
      <c r="AF53" s="49">
        <v>4</v>
      </c>
      <c r="AG53" s="61">
        <v>1</v>
      </c>
      <c r="AH53" s="50">
        <f t="shared" si="55"/>
        <v>0.25</v>
      </c>
      <c r="AI53" s="49">
        <v>4</v>
      </c>
      <c r="AJ53" s="61"/>
      <c r="AK53" s="50">
        <f t="shared" si="56"/>
        <v>0</v>
      </c>
      <c r="AL53" s="52">
        <v>1</v>
      </c>
      <c r="AM53" s="49"/>
      <c r="AN53" s="50">
        <f t="shared" si="57"/>
        <v>0</v>
      </c>
      <c r="AO53" s="8">
        <f t="shared" si="58"/>
        <v>8.3333333333333329E-2</v>
      </c>
      <c r="AP53" s="8">
        <v>0.15</v>
      </c>
      <c r="AQ53" s="8">
        <f t="shared" si="59"/>
        <v>1.2499999999999999E-2</v>
      </c>
      <c r="AR53" s="49">
        <v>2</v>
      </c>
      <c r="AS53" s="61">
        <v>1</v>
      </c>
      <c r="AT53" s="50">
        <f t="shared" si="60"/>
        <v>0.5</v>
      </c>
      <c r="AU53" s="49">
        <v>1</v>
      </c>
      <c r="AV53" s="61"/>
      <c r="AW53" s="50">
        <f t="shared" si="61"/>
        <v>0</v>
      </c>
      <c r="AX53" s="8">
        <f t="shared" si="62"/>
        <v>0.25</v>
      </c>
      <c r="AY53" s="8">
        <v>0.15</v>
      </c>
      <c r="AZ53" s="8">
        <f t="shared" si="63"/>
        <v>3.7499999999999999E-2</v>
      </c>
      <c r="BA53" s="50">
        <f t="shared" si="64"/>
        <v>8.3333333333333329E-2</v>
      </c>
      <c r="BB53" s="22">
        <f t="shared" si="65"/>
        <v>9.9999999999999992E-2</v>
      </c>
    </row>
    <row r="54" spans="1:54">
      <c r="A54" s="21">
        <v>50</v>
      </c>
      <c r="B54" s="59" t="s">
        <v>81</v>
      </c>
      <c r="C54" s="58" t="s">
        <v>84</v>
      </c>
      <c r="D54" s="60">
        <v>1</v>
      </c>
      <c r="E54" s="49">
        <v>1</v>
      </c>
      <c r="F54" s="35"/>
      <c r="G54" s="50">
        <f t="shared" si="44"/>
        <v>0</v>
      </c>
      <c r="H54" s="49">
        <v>1</v>
      </c>
      <c r="I54" s="35"/>
      <c r="J54" s="50">
        <f t="shared" si="45"/>
        <v>0</v>
      </c>
      <c r="K54" s="8">
        <f t="shared" si="46"/>
        <v>0</v>
      </c>
      <c r="L54" s="8">
        <v>0.45</v>
      </c>
      <c r="M54" s="8">
        <f t="shared" si="47"/>
        <v>0</v>
      </c>
      <c r="N54" s="49">
        <v>2</v>
      </c>
      <c r="O54" s="60"/>
      <c r="P54" s="50">
        <f t="shared" si="48"/>
        <v>0</v>
      </c>
      <c r="Q54" s="49">
        <v>1</v>
      </c>
      <c r="R54" s="60"/>
      <c r="S54" s="50">
        <f t="shared" si="49"/>
        <v>0</v>
      </c>
      <c r="T54" s="49">
        <v>1</v>
      </c>
      <c r="U54" s="60"/>
      <c r="V54" s="50">
        <f t="shared" si="50"/>
        <v>0</v>
      </c>
      <c r="W54" s="49">
        <v>1</v>
      </c>
      <c r="X54" s="60"/>
      <c r="Y54" s="50">
        <f t="shared" si="51"/>
        <v>0</v>
      </c>
      <c r="Z54" s="49">
        <v>1</v>
      </c>
      <c r="AA54" s="60"/>
      <c r="AB54" s="50">
        <f t="shared" si="52"/>
        <v>0</v>
      </c>
      <c r="AC54" s="8">
        <f t="shared" si="53"/>
        <v>0</v>
      </c>
      <c r="AD54" s="8">
        <v>0.25</v>
      </c>
      <c r="AE54" s="8">
        <f t="shared" si="54"/>
        <v>0</v>
      </c>
      <c r="AF54" s="49">
        <v>4</v>
      </c>
      <c r="AG54" s="60">
        <v>1</v>
      </c>
      <c r="AH54" s="50">
        <f t="shared" si="55"/>
        <v>0.25</v>
      </c>
      <c r="AI54" s="49">
        <v>4</v>
      </c>
      <c r="AJ54" s="60"/>
      <c r="AK54" s="50">
        <f t="shared" si="56"/>
        <v>0</v>
      </c>
      <c r="AL54" s="52">
        <v>1</v>
      </c>
      <c r="AM54" s="36"/>
      <c r="AN54" s="50">
        <f t="shared" si="57"/>
        <v>0</v>
      </c>
      <c r="AO54" s="8">
        <f t="shared" si="58"/>
        <v>8.3333333333333329E-2</v>
      </c>
      <c r="AP54" s="8">
        <v>0.15</v>
      </c>
      <c r="AQ54" s="8">
        <f t="shared" si="59"/>
        <v>1.2499999999999999E-2</v>
      </c>
      <c r="AR54" s="49">
        <v>2</v>
      </c>
      <c r="AS54" s="61">
        <v>1</v>
      </c>
      <c r="AT54" s="50">
        <f t="shared" si="60"/>
        <v>0.5</v>
      </c>
      <c r="AU54" s="49">
        <v>1</v>
      </c>
      <c r="AV54" s="61"/>
      <c r="AW54" s="50">
        <f t="shared" si="61"/>
        <v>0</v>
      </c>
      <c r="AX54" s="8">
        <f t="shared" si="62"/>
        <v>0.25</v>
      </c>
      <c r="AY54" s="8">
        <v>0.15</v>
      </c>
      <c r="AZ54" s="8">
        <f t="shared" si="63"/>
        <v>3.7499999999999999E-2</v>
      </c>
      <c r="BA54" s="50">
        <f t="shared" si="64"/>
        <v>8.3333333333333329E-2</v>
      </c>
      <c r="BB54" s="22">
        <f t="shared" si="65"/>
        <v>9.9999999999999992E-2</v>
      </c>
    </row>
    <row r="55" spans="1:54" s="10" customFormat="1">
      <c r="A55" s="21">
        <v>51</v>
      </c>
      <c r="B55" s="59" t="s">
        <v>82</v>
      </c>
      <c r="C55" s="58" t="s">
        <v>84</v>
      </c>
      <c r="D55" s="61">
        <v>1</v>
      </c>
      <c r="E55" s="49">
        <v>1</v>
      </c>
      <c r="F55" s="35"/>
      <c r="G55" s="50">
        <f t="shared" si="44"/>
        <v>0</v>
      </c>
      <c r="H55" s="49">
        <v>1</v>
      </c>
      <c r="I55" s="35"/>
      <c r="J55" s="50">
        <f t="shared" si="45"/>
        <v>0</v>
      </c>
      <c r="K55" s="8">
        <f t="shared" si="46"/>
        <v>0</v>
      </c>
      <c r="L55" s="8">
        <v>0.45</v>
      </c>
      <c r="M55" s="8">
        <f t="shared" si="47"/>
        <v>0</v>
      </c>
      <c r="N55" s="49">
        <v>2</v>
      </c>
      <c r="O55" s="61"/>
      <c r="P55" s="50">
        <f t="shared" si="48"/>
        <v>0</v>
      </c>
      <c r="Q55" s="49">
        <v>1</v>
      </c>
      <c r="R55" s="61"/>
      <c r="S55" s="50">
        <f t="shared" si="49"/>
        <v>0</v>
      </c>
      <c r="T55" s="49">
        <v>1</v>
      </c>
      <c r="U55" s="61"/>
      <c r="V55" s="50">
        <f t="shared" si="50"/>
        <v>0</v>
      </c>
      <c r="W55" s="49">
        <v>1</v>
      </c>
      <c r="X55" s="61"/>
      <c r="Y55" s="50">
        <f t="shared" si="51"/>
        <v>0</v>
      </c>
      <c r="Z55" s="49">
        <v>1</v>
      </c>
      <c r="AA55" s="61"/>
      <c r="AB55" s="50">
        <f t="shared" si="52"/>
        <v>0</v>
      </c>
      <c r="AC55" s="8">
        <f t="shared" si="53"/>
        <v>0</v>
      </c>
      <c r="AD55" s="8">
        <v>0.25</v>
      </c>
      <c r="AE55" s="8">
        <f t="shared" si="54"/>
        <v>0</v>
      </c>
      <c r="AF55" s="49">
        <v>4</v>
      </c>
      <c r="AG55" s="61">
        <v>1</v>
      </c>
      <c r="AH55" s="50">
        <f t="shared" si="55"/>
        <v>0.25</v>
      </c>
      <c r="AI55" s="49">
        <v>4</v>
      </c>
      <c r="AJ55" s="61"/>
      <c r="AK55" s="50">
        <f t="shared" si="56"/>
        <v>0</v>
      </c>
      <c r="AL55" s="52">
        <v>1</v>
      </c>
      <c r="AM55" s="36"/>
      <c r="AN55" s="50">
        <f t="shared" si="57"/>
        <v>0</v>
      </c>
      <c r="AO55" s="8">
        <f t="shared" si="58"/>
        <v>8.3333333333333329E-2</v>
      </c>
      <c r="AP55" s="8">
        <v>0.15</v>
      </c>
      <c r="AQ55" s="8">
        <f t="shared" si="59"/>
        <v>1.2499999999999999E-2</v>
      </c>
      <c r="AR55" s="49">
        <v>2</v>
      </c>
      <c r="AS55" s="61">
        <v>1</v>
      </c>
      <c r="AT55" s="50">
        <f t="shared" si="60"/>
        <v>0.5</v>
      </c>
      <c r="AU55" s="49">
        <v>1</v>
      </c>
      <c r="AV55" s="61"/>
      <c r="AW55" s="50">
        <f t="shared" si="61"/>
        <v>0</v>
      </c>
      <c r="AX55" s="8">
        <f t="shared" si="62"/>
        <v>0.25</v>
      </c>
      <c r="AY55" s="8">
        <v>0.15</v>
      </c>
      <c r="AZ55" s="8">
        <f t="shared" si="63"/>
        <v>3.7499999999999999E-2</v>
      </c>
      <c r="BA55" s="50">
        <f t="shared" si="64"/>
        <v>8.3333333333333329E-2</v>
      </c>
      <c r="BB55" s="22">
        <f t="shared" si="65"/>
        <v>9.9999999999999992E-2</v>
      </c>
    </row>
    <row r="56" spans="1:54">
      <c r="A56" s="21">
        <v>52</v>
      </c>
      <c r="B56" s="47" t="s">
        <v>113</v>
      </c>
      <c r="C56" s="48" t="s">
        <v>48</v>
      </c>
      <c r="D56" s="49">
        <v>1</v>
      </c>
      <c r="E56" s="49">
        <v>1</v>
      </c>
      <c r="F56" s="49">
        <v>0</v>
      </c>
      <c r="G56" s="50">
        <f t="shared" si="44"/>
        <v>0</v>
      </c>
      <c r="H56" s="49">
        <v>1</v>
      </c>
      <c r="I56" s="49">
        <v>0</v>
      </c>
      <c r="J56" s="50">
        <f t="shared" si="45"/>
        <v>0</v>
      </c>
      <c r="K56" s="50">
        <f t="shared" si="46"/>
        <v>0</v>
      </c>
      <c r="L56" s="50">
        <v>0.45</v>
      </c>
      <c r="M56" s="50">
        <f t="shared" si="47"/>
        <v>0</v>
      </c>
      <c r="N56" s="49">
        <v>2</v>
      </c>
      <c r="O56" s="49">
        <v>0</v>
      </c>
      <c r="P56" s="50">
        <f t="shared" si="48"/>
        <v>0</v>
      </c>
      <c r="Q56" s="49">
        <v>1</v>
      </c>
      <c r="R56" s="21">
        <v>0</v>
      </c>
      <c r="S56" s="50">
        <f t="shared" si="49"/>
        <v>0</v>
      </c>
      <c r="T56" s="49">
        <v>1</v>
      </c>
      <c r="U56" s="21">
        <v>0</v>
      </c>
      <c r="V56" s="50">
        <f t="shared" si="50"/>
        <v>0</v>
      </c>
      <c r="W56" s="49">
        <v>1</v>
      </c>
      <c r="X56" s="21">
        <v>0</v>
      </c>
      <c r="Y56" s="50">
        <f t="shared" si="51"/>
        <v>0</v>
      </c>
      <c r="Z56" s="49">
        <v>1</v>
      </c>
      <c r="AA56" s="49">
        <v>0</v>
      </c>
      <c r="AB56" s="50">
        <f t="shared" si="52"/>
        <v>0</v>
      </c>
      <c r="AC56" s="50">
        <f t="shared" si="53"/>
        <v>0</v>
      </c>
      <c r="AD56" s="50">
        <v>0.25</v>
      </c>
      <c r="AE56" s="50">
        <f t="shared" si="54"/>
        <v>0</v>
      </c>
      <c r="AF56" s="49">
        <v>4</v>
      </c>
      <c r="AG56" s="49">
        <v>3</v>
      </c>
      <c r="AH56" s="50">
        <f t="shared" si="55"/>
        <v>0.75</v>
      </c>
      <c r="AI56" s="49">
        <v>4</v>
      </c>
      <c r="AJ56" s="49">
        <v>1</v>
      </c>
      <c r="AK56" s="50">
        <f t="shared" si="56"/>
        <v>0.25</v>
      </c>
      <c r="AL56" s="52">
        <v>1</v>
      </c>
      <c r="AM56" s="49">
        <v>0</v>
      </c>
      <c r="AN56" s="50">
        <f t="shared" si="57"/>
        <v>0</v>
      </c>
      <c r="AO56" s="50">
        <f t="shared" si="58"/>
        <v>0.33333333333333331</v>
      </c>
      <c r="AP56" s="50">
        <v>0.15</v>
      </c>
      <c r="AQ56" s="50">
        <f t="shared" si="59"/>
        <v>4.9999999999999996E-2</v>
      </c>
      <c r="AR56" s="49">
        <v>2</v>
      </c>
      <c r="AS56" s="49">
        <v>0</v>
      </c>
      <c r="AT56" s="50">
        <f t="shared" si="60"/>
        <v>0</v>
      </c>
      <c r="AU56" s="49">
        <v>1</v>
      </c>
      <c r="AV56" s="21">
        <v>0</v>
      </c>
      <c r="AW56" s="50">
        <f t="shared" si="61"/>
        <v>0</v>
      </c>
      <c r="AX56" s="50">
        <f t="shared" si="62"/>
        <v>0</v>
      </c>
      <c r="AY56" s="50">
        <v>0.15</v>
      </c>
      <c r="AZ56" s="50">
        <f t="shared" si="63"/>
        <v>0</v>
      </c>
      <c r="BA56" s="50">
        <f t="shared" si="64"/>
        <v>8.3333333333333329E-2</v>
      </c>
      <c r="BB56" s="22">
        <f t="shared" si="65"/>
        <v>9.9999999999999992E-2</v>
      </c>
    </row>
    <row r="57" spans="1:54">
      <c r="A57" s="21">
        <v>53</v>
      </c>
      <c r="B57" s="51" t="s">
        <v>110</v>
      </c>
      <c r="C57" s="48" t="s">
        <v>48</v>
      </c>
      <c r="D57" s="49">
        <v>1</v>
      </c>
      <c r="E57" s="49">
        <v>1</v>
      </c>
      <c r="F57" s="21">
        <v>0</v>
      </c>
      <c r="G57" s="50">
        <f t="shared" si="44"/>
        <v>0</v>
      </c>
      <c r="H57" s="49">
        <v>1</v>
      </c>
      <c r="I57" s="21">
        <v>0</v>
      </c>
      <c r="J57" s="50">
        <f t="shared" si="45"/>
        <v>0</v>
      </c>
      <c r="K57" s="50">
        <f t="shared" si="46"/>
        <v>0</v>
      </c>
      <c r="L57" s="50">
        <v>0.45</v>
      </c>
      <c r="M57" s="50">
        <f t="shared" si="47"/>
        <v>0</v>
      </c>
      <c r="N57" s="49">
        <v>2</v>
      </c>
      <c r="O57" s="21">
        <v>0</v>
      </c>
      <c r="P57" s="50">
        <f t="shared" si="48"/>
        <v>0</v>
      </c>
      <c r="Q57" s="49">
        <v>1</v>
      </c>
      <c r="R57" s="21">
        <v>0</v>
      </c>
      <c r="S57" s="50">
        <f t="shared" si="49"/>
        <v>0</v>
      </c>
      <c r="T57" s="49">
        <v>1</v>
      </c>
      <c r="U57" s="21">
        <v>0</v>
      </c>
      <c r="V57" s="50">
        <f t="shared" si="50"/>
        <v>0</v>
      </c>
      <c r="W57" s="49">
        <v>1</v>
      </c>
      <c r="X57" s="57">
        <v>0</v>
      </c>
      <c r="Y57" s="50">
        <f t="shared" si="51"/>
        <v>0</v>
      </c>
      <c r="Z57" s="49">
        <v>1</v>
      </c>
      <c r="AA57" s="49">
        <v>0</v>
      </c>
      <c r="AB57" s="50">
        <f t="shared" si="52"/>
        <v>0</v>
      </c>
      <c r="AC57" s="50">
        <f t="shared" si="53"/>
        <v>0</v>
      </c>
      <c r="AD57" s="50">
        <v>0.25</v>
      </c>
      <c r="AE57" s="50">
        <f t="shared" si="54"/>
        <v>0</v>
      </c>
      <c r="AF57" s="49">
        <v>4</v>
      </c>
      <c r="AG57" s="49">
        <v>2</v>
      </c>
      <c r="AH57" s="50">
        <f t="shared" si="55"/>
        <v>0.5</v>
      </c>
      <c r="AI57" s="49">
        <v>4</v>
      </c>
      <c r="AJ57" s="49">
        <v>1</v>
      </c>
      <c r="AK57" s="50">
        <f t="shared" si="56"/>
        <v>0.25</v>
      </c>
      <c r="AL57" s="52">
        <v>1</v>
      </c>
      <c r="AM57" s="49">
        <v>0</v>
      </c>
      <c r="AN57" s="50">
        <f t="shared" si="57"/>
        <v>0</v>
      </c>
      <c r="AO57" s="50">
        <f t="shared" si="58"/>
        <v>0.25</v>
      </c>
      <c r="AP57" s="50">
        <v>0.15</v>
      </c>
      <c r="AQ57" s="50">
        <f t="shared" si="59"/>
        <v>3.7499999999999999E-2</v>
      </c>
      <c r="AR57" s="49">
        <v>2</v>
      </c>
      <c r="AS57" s="21">
        <v>0</v>
      </c>
      <c r="AT57" s="50">
        <f t="shared" si="60"/>
        <v>0</v>
      </c>
      <c r="AU57" s="49">
        <v>1</v>
      </c>
      <c r="AV57" s="21">
        <v>0</v>
      </c>
      <c r="AW57" s="50">
        <f t="shared" si="61"/>
        <v>0</v>
      </c>
      <c r="AX57" s="50">
        <f t="shared" si="62"/>
        <v>0</v>
      </c>
      <c r="AY57" s="50">
        <v>0.15</v>
      </c>
      <c r="AZ57" s="50">
        <f t="shared" si="63"/>
        <v>0</v>
      </c>
      <c r="BA57" s="50">
        <f t="shared" si="64"/>
        <v>6.25E-2</v>
      </c>
      <c r="BB57" s="22">
        <f t="shared" si="65"/>
        <v>7.4999999999999997E-2</v>
      </c>
    </row>
    <row r="58" spans="1:54">
      <c r="A58" s="21">
        <v>54</v>
      </c>
      <c r="B58" s="47" t="s">
        <v>53</v>
      </c>
      <c r="C58" s="48" t="s">
        <v>56</v>
      </c>
      <c r="D58" s="52">
        <v>1</v>
      </c>
      <c r="E58" s="49">
        <v>1</v>
      </c>
      <c r="F58" s="49">
        <v>0</v>
      </c>
      <c r="G58" s="50">
        <f t="shared" si="44"/>
        <v>0</v>
      </c>
      <c r="H58" s="49">
        <v>1</v>
      </c>
      <c r="I58" s="49"/>
      <c r="J58" s="50">
        <f t="shared" si="45"/>
        <v>0</v>
      </c>
      <c r="K58" s="8">
        <f t="shared" si="46"/>
        <v>0</v>
      </c>
      <c r="L58" s="8">
        <v>0.45</v>
      </c>
      <c r="M58" s="8">
        <f t="shared" si="47"/>
        <v>0</v>
      </c>
      <c r="N58" s="49">
        <v>2</v>
      </c>
      <c r="O58" s="49">
        <v>1</v>
      </c>
      <c r="P58" s="50">
        <f t="shared" si="48"/>
        <v>0.5</v>
      </c>
      <c r="Q58" s="49">
        <v>1</v>
      </c>
      <c r="R58" s="49">
        <v>0</v>
      </c>
      <c r="S58" s="50">
        <f t="shared" si="49"/>
        <v>0</v>
      </c>
      <c r="T58" s="49">
        <v>1</v>
      </c>
      <c r="U58" s="43"/>
      <c r="V58" s="50">
        <f t="shared" si="50"/>
        <v>0</v>
      </c>
      <c r="W58" s="49">
        <v>1</v>
      </c>
      <c r="X58" s="50"/>
      <c r="Y58" s="50">
        <f t="shared" si="51"/>
        <v>0</v>
      </c>
      <c r="Z58" s="49">
        <v>1</v>
      </c>
      <c r="AA58" s="49"/>
      <c r="AB58" s="50">
        <f t="shared" si="52"/>
        <v>0</v>
      </c>
      <c r="AC58" s="8">
        <f t="shared" si="53"/>
        <v>0.1</v>
      </c>
      <c r="AD58" s="8">
        <v>0.25</v>
      </c>
      <c r="AE58" s="8">
        <f t="shared" si="54"/>
        <v>2.5000000000000001E-2</v>
      </c>
      <c r="AF58" s="49">
        <v>4</v>
      </c>
      <c r="AG58" s="49"/>
      <c r="AH58" s="50">
        <f t="shared" si="55"/>
        <v>0</v>
      </c>
      <c r="AI58" s="49">
        <v>4</v>
      </c>
      <c r="AJ58" s="49"/>
      <c r="AK58" s="50">
        <f t="shared" si="56"/>
        <v>0</v>
      </c>
      <c r="AL58" s="52">
        <v>1</v>
      </c>
      <c r="AM58" s="49"/>
      <c r="AN58" s="50">
        <f t="shared" si="57"/>
        <v>0</v>
      </c>
      <c r="AO58" s="8">
        <f t="shared" si="58"/>
        <v>0</v>
      </c>
      <c r="AP58" s="8">
        <v>0.15</v>
      </c>
      <c r="AQ58" s="8">
        <f t="shared" si="59"/>
        <v>0</v>
      </c>
      <c r="AR58" s="49">
        <v>2</v>
      </c>
      <c r="AS58" s="49">
        <v>0</v>
      </c>
      <c r="AT58" s="50">
        <f t="shared" si="60"/>
        <v>0</v>
      </c>
      <c r="AU58" s="49">
        <v>1</v>
      </c>
      <c r="AV58" s="49">
        <v>0</v>
      </c>
      <c r="AW58" s="50">
        <f t="shared" si="61"/>
        <v>0</v>
      </c>
      <c r="AX58" s="8">
        <f t="shared" si="62"/>
        <v>0</v>
      </c>
      <c r="AY58" s="8">
        <v>0.15</v>
      </c>
      <c r="AZ58" s="8">
        <f t="shared" si="63"/>
        <v>0</v>
      </c>
      <c r="BA58" s="50">
        <f t="shared" si="64"/>
        <v>2.5000000000000001E-2</v>
      </c>
      <c r="BB58" s="22">
        <f t="shared" si="65"/>
        <v>0.05</v>
      </c>
    </row>
    <row r="59" spans="1:54" s="10" customFormat="1">
      <c r="A59" s="21">
        <v>55</v>
      </c>
      <c r="B59" s="47" t="s">
        <v>51</v>
      </c>
      <c r="C59" s="48" t="s">
        <v>56</v>
      </c>
      <c r="D59" s="52">
        <v>1</v>
      </c>
      <c r="E59" s="49">
        <v>1</v>
      </c>
      <c r="F59" s="49">
        <v>0</v>
      </c>
      <c r="G59" s="50">
        <f t="shared" si="44"/>
        <v>0</v>
      </c>
      <c r="H59" s="49">
        <v>1</v>
      </c>
      <c r="I59" s="49"/>
      <c r="J59" s="50">
        <f t="shared" si="45"/>
        <v>0</v>
      </c>
      <c r="K59" s="8">
        <f t="shared" si="46"/>
        <v>0</v>
      </c>
      <c r="L59" s="8">
        <v>0.45</v>
      </c>
      <c r="M59" s="8">
        <f t="shared" si="47"/>
        <v>0</v>
      </c>
      <c r="N59" s="49">
        <v>2</v>
      </c>
      <c r="O59" s="49">
        <v>1</v>
      </c>
      <c r="P59" s="50">
        <f t="shared" si="48"/>
        <v>0.5</v>
      </c>
      <c r="Q59" s="49">
        <v>1</v>
      </c>
      <c r="R59" s="52"/>
      <c r="S59" s="50">
        <f t="shared" si="49"/>
        <v>0</v>
      </c>
      <c r="T59" s="49">
        <v>1</v>
      </c>
      <c r="U59" s="43"/>
      <c r="V59" s="50">
        <f t="shared" si="50"/>
        <v>0</v>
      </c>
      <c r="W59" s="49">
        <v>1</v>
      </c>
      <c r="X59" s="50"/>
      <c r="Y59" s="50">
        <f t="shared" si="51"/>
        <v>0</v>
      </c>
      <c r="Z59" s="49">
        <v>1</v>
      </c>
      <c r="AA59" s="49"/>
      <c r="AB59" s="50">
        <f t="shared" si="52"/>
        <v>0</v>
      </c>
      <c r="AC59" s="8">
        <f t="shared" si="53"/>
        <v>0.1</v>
      </c>
      <c r="AD59" s="8">
        <v>0.25</v>
      </c>
      <c r="AE59" s="8">
        <f t="shared" si="54"/>
        <v>2.5000000000000001E-2</v>
      </c>
      <c r="AF59" s="49">
        <v>4</v>
      </c>
      <c r="AG59" s="49"/>
      <c r="AH59" s="50">
        <f t="shared" si="55"/>
        <v>0</v>
      </c>
      <c r="AI59" s="49">
        <v>4</v>
      </c>
      <c r="AJ59" s="49"/>
      <c r="AK59" s="50">
        <f t="shared" si="56"/>
        <v>0</v>
      </c>
      <c r="AL59" s="52">
        <v>1</v>
      </c>
      <c r="AM59" s="57"/>
      <c r="AN59" s="50">
        <f t="shared" si="57"/>
        <v>0</v>
      </c>
      <c r="AO59" s="8">
        <f t="shared" si="58"/>
        <v>0</v>
      </c>
      <c r="AP59" s="8">
        <v>0.15</v>
      </c>
      <c r="AQ59" s="8">
        <f t="shared" si="59"/>
        <v>0</v>
      </c>
      <c r="AR59" s="49">
        <v>2</v>
      </c>
      <c r="AS59" s="49">
        <v>0</v>
      </c>
      <c r="AT59" s="50">
        <f t="shared" si="60"/>
        <v>0</v>
      </c>
      <c r="AU59" s="49">
        <v>1</v>
      </c>
      <c r="AV59" s="49">
        <v>0</v>
      </c>
      <c r="AW59" s="50">
        <f t="shared" si="61"/>
        <v>0</v>
      </c>
      <c r="AX59" s="8">
        <f t="shared" si="62"/>
        <v>0</v>
      </c>
      <c r="AY59" s="8">
        <v>0.15</v>
      </c>
      <c r="AZ59" s="8">
        <f t="shared" si="63"/>
        <v>0</v>
      </c>
      <c r="BA59" s="50">
        <f t="shared" si="64"/>
        <v>2.5000000000000001E-2</v>
      </c>
      <c r="BB59" s="22">
        <f t="shared" si="65"/>
        <v>0.05</v>
      </c>
    </row>
    <row r="60" spans="1:54">
      <c r="A60" s="21">
        <v>56</v>
      </c>
      <c r="B60" s="47" t="s">
        <v>50</v>
      </c>
      <c r="C60" s="48" t="s">
        <v>56</v>
      </c>
      <c r="D60" s="52">
        <v>1</v>
      </c>
      <c r="E60" s="49">
        <v>1</v>
      </c>
      <c r="F60" s="49">
        <v>0</v>
      </c>
      <c r="G60" s="50">
        <f t="shared" si="44"/>
        <v>0</v>
      </c>
      <c r="H60" s="49">
        <v>1</v>
      </c>
      <c r="I60" s="49"/>
      <c r="J60" s="50">
        <f t="shared" si="45"/>
        <v>0</v>
      </c>
      <c r="K60" s="8">
        <f t="shared" si="46"/>
        <v>0</v>
      </c>
      <c r="L60" s="8">
        <v>0.45</v>
      </c>
      <c r="M60" s="8">
        <f t="shared" si="47"/>
        <v>0</v>
      </c>
      <c r="N60" s="49">
        <v>2</v>
      </c>
      <c r="O60" s="49">
        <v>1</v>
      </c>
      <c r="P60" s="50">
        <f t="shared" si="48"/>
        <v>0.5</v>
      </c>
      <c r="Q60" s="49">
        <v>1</v>
      </c>
      <c r="R60" s="49"/>
      <c r="S60" s="50">
        <f t="shared" si="49"/>
        <v>0</v>
      </c>
      <c r="T60" s="49">
        <v>1</v>
      </c>
      <c r="U60" s="44"/>
      <c r="V60" s="50">
        <f t="shared" si="50"/>
        <v>0</v>
      </c>
      <c r="W60" s="49">
        <v>1</v>
      </c>
      <c r="X60" s="49"/>
      <c r="Y60" s="50">
        <f t="shared" si="51"/>
        <v>0</v>
      </c>
      <c r="Z60" s="49">
        <v>1</v>
      </c>
      <c r="AA60" s="49"/>
      <c r="AB60" s="50">
        <f t="shared" si="52"/>
        <v>0</v>
      </c>
      <c r="AC60" s="8">
        <f t="shared" si="53"/>
        <v>0.1</v>
      </c>
      <c r="AD60" s="8">
        <v>0.25</v>
      </c>
      <c r="AE60" s="8">
        <f t="shared" si="54"/>
        <v>2.5000000000000001E-2</v>
      </c>
      <c r="AF60" s="49">
        <v>4</v>
      </c>
      <c r="AG60" s="49"/>
      <c r="AH60" s="50">
        <f t="shared" si="55"/>
        <v>0</v>
      </c>
      <c r="AI60" s="49">
        <v>4</v>
      </c>
      <c r="AJ60" s="49"/>
      <c r="AK60" s="50">
        <f t="shared" si="56"/>
        <v>0</v>
      </c>
      <c r="AL60" s="52">
        <v>1</v>
      </c>
      <c r="AM60" s="57"/>
      <c r="AN60" s="50">
        <f t="shared" si="57"/>
        <v>0</v>
      </c>
      <c r="AO60" s="8">
        <f t="shared" si="58"/>
        <v>0</v>
      </c>
      <c r="AP60" s="8">
        <v>0.15</v>
      </c>
      <c r="AQ60" s="8">
        <f t="shared" si="59"/>
        <v>0</v>
      </c>
      <c r="AR60" s="49">
        <v>2</v>
      </c>
      <c r="AS60" s="49">
        <v>0</v>
      </c>
      <c r="AT60" s="50">
        <f t="shared" si="60"/>
        <v>0</v>
      </c>
      <c r="AU60" s="49">
        <v>1</v>
      </c>
      <c r="AV60" s="49">
        <v>0</v>
      </c>
      <c r="AW60" s="50">
        <f t="shared" si="61"/>
        <v>0</v>
      </c>
      <c r="AX60" s="8">
        <f t="shared" si="62"/>
        <v>0</v>
      </c>
      <c r="AY60" s="8">
        <v>0.15</v>
      </c>
      <c r="AZ60" s="8">
        <f t="shared" si="63"/>
        <v>0</v>
      </c>
      <c r="BA60" s="50">
        <f t="shared" si="64"/>
        <v>2.5000000000000001E-2</v>
      </c>
      <c r="BB60" s="22">
        <f t="shared" si="65"/>
        <v>0.05</v>
      </c>
    </row>
    <row r="61" spans="1:54" s="10" customFormat="1">
      <c r="A61" s="21">
        <v>57</v>
      </c>
      <c r="B61" s="47" t="s">
        <v>54</v>
      </c>
      <c r="C61" s="48" t="s">
        <v>56</v>
      </c>
      <c r="D61" s="52">
        <v>1</v>
      </c>
      <c r="E61" s="49">
        <v>1</v>
      </c>
      <c r="F61" s="49">
        <v>0</v>
      </c>
      <c r="G61" s="50">
        <f t="shared" si="44"/>
        <v>0</v>
      </c>
      <c r="H61" s="49">
        <v>1</v>
      </c>
      <c r="I61" s="49"/>
      <c r="J61" s="50">
        <f t="shared" si="45"/>
        <v>0</v>
      </c>
      <c r="K61" s="8">
        <f t="shared" si="46"/>
        <v>0</v>
      </c>
      <c r="L61" s="8">
        <v>0.45</v>
      </c>
      <c r="M61" s="8">
        <f t="shared" si="47"/>
        <v>0</v>
      </c>
      <c r="N61" s="49">
        <v>2</v>
      </c>
      <c r="O61" s="49"/>
      <c r="P61" s="50">
        <f t="shared" si="48"/>
        <v>0</v>
      </c>
      <c r="Q61" s="49">
        <v>1</v>
      </c>
      <c r="R61" s="49"/>
      <c r="S61" s="50">
        <f t="shared" si="49"/>
        <v>0</v>
      </c>
      <c r="T61" s="49">
        <v>1</v>
      </c>
      <c r="U61" s="43"/>
      <c r="V61" s="50">
        <f t="shared" si="50"/>
        <v>0</v>
      </c>
      <c r="W61" s="49">
        <v>1</v>
      </c>
      <c r="X61" s="50"/>
      <c r="Y61" s="50">
        <f t="shared" si="51"/>
        <v>0</v>
      </c>
      <c r="Z61" s="49">
        <v>1</v>
      </c>
      <c r="AA61" s="49"/>
      <c r="AB61" s="50">
        <f t="shared" si="52"/>
        <v>0</v>
      </c>
      <c r="AC61" s="8">
        <f t="shared" si="53"/>
        <v>0</v>
      </c>
      <c r="AD61" s="8">
        <v>0.25</v>
      </c>
      <c r="AE61" s="8">
        <f t="shared" si="54"/>
        <v>0</v>
      </c>
      <c r="AF61" s="49">
        <v>4</v>
      </c>
      <c r="AG61" s="49"/>
      <c r="AH61" s="50">
        <f t="shared" si="55"/>
        <v>0</v>
      </c>
      <c r="AI61" s="49">
        <v>4</v>
      </c>
      <c r="AJ61" s="49"/>
      <c r="AK61" s="50">
        <f t="shared" si="56"/>
        <v>0</v>
      </c>
      <c r="AL61" s="52">
        <v>1</v>
      </c>
      <c r="AM61" s="49"/>
      <c r="AN61" s="50">
        <f t="shared" si="57"/>
        <v>0</v>
      </c>
      <c r="AO61" s="8">
        <f t="shared" si="58"/>
        <v>0</v>
      </c>
      <c r="AP61" s="8">
        <v>0.15</v>
      </c>
      <c r="AQ61" s="8">
        <f t="shared" si="59"/>
        <v>0</v>
      </c>
      <c r="AR61" s="49">
        <v>2</v>
      </c>
      <c r="AS61" s="49">
        <v>0</v>
      </c>
      <c r="AT61" s="50">
        <f t="shared" si="60"/>
        <v>0</v>
      </c>
      <c r="AU61" s="49">
        <v>1</v>
      </c>
      <c r="AV61" s="49">
        <v>0</v>
      </c>
      <c r="AW61" s="50">
        <f t="shared" si="61"/>
        <v>0</v>
      </c>
      <c r="AX61" s="8">
        <f t="shared" si="62"/>
        <v>0</v>
      </c>
      <c r="AY61" s="8">
        <v>0.15</v>
      </c>
      <c r="AZ61" s="8">
        <f t="shared" si="63"/>
        <v>0</v>
      </c>
      <c r="BA61" s="50">
        <f t="shared" si="64"/>
        <v>0</v>
      </c>
      <c r="BB61" s="22">
        <f t="shared" si="65"/>
        <v>0</v>
      </c>
    </row>
    <row r="62" spans="1:54">
      <c r="M62" s="7">
        <f>AVERAGE(M5:M61)</f>
        <v>7.5000000000000011E-2</v>
      </c>
      <c r="AE62" s="7">
        <f>AVERAGE(AE5:AE61)</f>
        <v>7.8947368421052641E-2</v>
      </c>
      <c r="AQ62" s="7">
        <f>AVERAGE(AQ5:AQ61)</f>
        <v>4.8026315789473729E-2</v>
      </c>
      <c r="AZ62" s="7">
        <f>AVERAGE(AZ5:AZ61)</f>
        <v>4.0789473684210542E-2</v>
      </c>
      <c r="BB62" s="7">
        <f>AVERAGE(BB5:BB61)</f>
        <v>0.48552631578947358</v>
      </c>
    </row>
  </sheetData>
  <mergeCells count="27">
    <mergeCell ref="AI3:AK3"/>
    <mergeCell ref="AR2:AW2"/>
    <mergeCell ref="A2:A4"/>
    <mergeCell ref="N3:P3"/>
    <mergeCell ref="Z3:AB3"/>
    <mergeCell ref="AL3:AN3"/>
    <mergeCell ref="E3:G3"/>
    <mergeCell ref="H3:J3"/>
    <mergeCell ref="N2:AB2"/>
    <mergeCell ref="T3:V3"/>
    <mergeCell ref="W3:Y3"/>
    <mergeCell ref="BB1:BB3"/>
    <mergeCell ref="AR3:AT3"/>
    <mergeCell ref="AO2:AQ3"/>
    <mergeCell ref="AU3:AW3"/>
    <mergeCell ref="BA1:BA3"/>
    <mergeCell ref="A1:AZ1"/>
    <mergeCell ref="E2:J2"/>
    <mergeCell ref="K2:M3"/>
    <mergeCell ref="AC2:AE3"/>
    <mergeCell ref="AX2:AZ3"/>
    <mergeCell ref="D2:D4"/>
    <mergeCell ref="Q3:S3"/>
    <mergeCell ref="AF3:AH3"/>
    <mergeCell ref="C2:C4"/>
    <mergeCell ref="AF2:AN2"/>
    <mergeCell ref="B2:B4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55"/>
  <sheetViews>
    <sheetView workbookViewId="0">
      <pane xSplit="2" ySplit="4" topLeftCell="AS5" activePane="bottomRight" state="frozen"/>
      <selection pane="topRight" activeCell="C1" sqref="C1"/>
      <selection pane="bottomLeft" activeCell="A4" sqref="A4"/>
      <selection pane="bottomRight" activeCell="BD50" sqref="BD50"/>
    </sheetView>
  </sheetViews>
  <sheetFormatPr defaultRowHeight="15.75"/>
  <cols>
    <col min="1" max="1" width="7.5703125" style="2" customWidth="1"/>
    <col min="2" max="2" width="23.42578125" style="2" customWidth="1"/>
    <col min="3" max="3" width="39.7109375" style="2" customWidth="1"/>
    <col min="4" max="4" width="8.7109375" style="2" customWidth="1"/>
    <col min="5" max="5" width="9.140625" style="2" customWidth="1"/>
    <col min="6" max="6" width="8.42578125" style="2" customWidth="1"/>
    <col min="7" max="7" width="8.85546875" style="2" customWidth="1"/>
    <col min="8" max="8" width="7.85546875" style="2" customWidth="1"/>
    <col min="9" max="9" width="8.140625" style="2" customWidth="1"/>
    <col min="10" max="10" width="8" style="2" customWidth="1"/>
    <col min="11" max="11" width="8.42578125" style="2" customWidth="1"/>
    <col min="12" max="12" width="9.140625" style="2" customWidth="1"/>
    <col min="13" max="13" width="9.140625" style="17" customWidth="1"/>
    <col min="14" max="14" width="8.5703125" style="2" customWidth="1"/>
    <col min="15" max="15" width="8.42578125" style="2" customWidth="1"/>
    <col min="16" max="16" width="8.5703125" style="2" customWidth="1"/>
    <col min="17" max="17" width="8" style="2" customWidth="1"/>
    <col min="18" max="18" width="8.28515625" style="2" customWidth="1"/>
    <col min="19" max="19" width="7.85546875" style="2" customWidth="1"/>
    <col min="20" max="20" width="8.5703125" style="2" customWidth="1"/>
    <col min="21" max="21" width="8.140625" style="2" customWidth="1"/>
    <col min="22" max="27" width="8" style="2" customWidth="1"/>
    <col min="28" max="28" width="8.42578125" style="2" customWidth="1"/>
    <col min="29" max="35" width="8" style="2" customWidth="1"/>
    <col min="36" max="36" width="7.85546875" style="2" customWidth="1"/>
    <col min="37" max="37" width="8" style="2" customWidth="1"/>
    <col min="38" max="39" width="7.5703125" style="2" customWidth="1"/>
    <col min="40" max="40" width="9.140625" style="17" customWidth="1"/>
    <col min="41" max="41" width="8.5703125" style="2" customWidth="1"/>
    <col min="42" max="42" width="8.140625" style="2" customWidth="1"/>
    <col min="43" max="43" width="7.7109375" style="17" customWidth="1"/>
    <col min="44" max="44" width="8.42578125" style="2" customWidth="1"/>
    <col min="45" max="45" width="8.28515625" style="2" customWidth="1"/>
    <col min="46" max="46" width="7.140625" style="17" customWidth="1"/>
    <col min="47" max="47" width="8.5703125" style="2" customWidth="1"/>
    <col min="48" max="48" width="8.140625" style="2" customWidth="1"/>
    <col min="49" max="49" width="8.42578125" style="2" customWidth="1"/>
    <col min="50" max="51" width="7.5703125" style="2" customWidth="1"/>
    <col min="52" max="52" width="8.28515625" style="17" customWidth="1"/>
    <col min="53" max="53" width="8.28515625" style="2" customWidth="1"/>
    <col min="54" max="54" width="8.5703125" style="2" customWidth="1"/>
    <col min="55" max="55" width="8" style="2" customWidth="1"/>
    <col min="56" max="56" width="8.140625" style="2" customWidth="1"/>
    <col min="57" max="57" width="7.85546875" style="2" customWidth="1"/>
    <col min="58" max="58" width="8" style="2" customWidth="1"/>
    <col min="59" max="59" width="8.140625" style="2" customWidth="1"/>
    <col min="60" max="60" width="7" style="2" customWidth="1"/>
    <col min="61" max="61" width="8.28515625" style="17" customWidth="1"/>
    <col min="62" max="62" width="8.28515625" style="2" customWidth="1"/>
    <col min="63" max="16384" width="9.140625" style="2"/>
  </cols>
  <sheetData>
    <row r="1" spans="1:63" ht="28.5" customHeight="1">
      <c r="A1" s="149" t="s">
        <v>29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1"/>
      <c r="BJ1" s="135" t="s">
        <v>9</v>
      </c>
      <c r="BK1" s="135" t="s">
        <v>22</v>
      </c>
    </row>
    <row r="2" spans="1:63" s="11" customFormat="1" ht="28.5" customHeight="1">
      <c r="A2" s="127" t="s">
        <v>3</v>
      </c>
      <c r="B2" s="127" t="s">
        <v>0</v>
      </c>
      <c r="C2" s="127" t="s">
        <v>17</v>
      </c>
      <c r="D2" s="146" t="s">
        <v>14</v>
      </c>
      <c r="E2" s="152" t="s">
        <v>11</v>
      </c>
      <c r="F2" s="153"/>
      <c r="G2" s="153"/>
      <c r="H2" s="153"/>
      <c r="I2" s="153"/>
      <c r="J2" s="153"/>
      <c r="K2" s="138" t="s">
        <v>5</v>
      </c>
      <c r="L2" s="139"/>
      <c r="M2" s="140"/>
      <c r="N2" s="152" t="s">
        <v>12</v>
      </c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4"/>
      <c r="AL2" s="138" t="s">
        <v>6</v>
      </c>
      <c r="AM2" s="139"/>
      <c r="AN2" s="140"/>
      <c r="AO2" s="144" t="s">
        <v>33</v>
      </c>
      <c r="AP2" s="145"/>
      <c r="AQ2" s="145"/>
      <c r="AR2" s="145"/>
      <c r="AS2" s="145"/>
      <c r="AT2" s="145"/>
      <c r="AU2" s="145"/>
      <c r="AV2" s="145"/>
      <c r="AW2" s="145"/>
      <c r="AX2" s="138" t="s">
        <v>42</v>
      </c>
      <c r="AY2" s="139"/>
      <c r="AZ2" s="140"/>
      <c r="BA2" s="144" t="s">
        <v>13</v>
      </c>
      <c r="BB2" s="145"/>
      <c r="BC2" s="145"/>
      <c r="BD2" s="145"/>
      <c r="BE2" s="145"/>
      <c r="BF2" s="145"/>
      <c r="BG2" s="138" t="s">
        <v>8</v>
      </c>
      <c r="BH2" s="139"/>
      <c r="BI2" s="140"/>
      <c r="BJ2" s="136"/>
      <c r="BK2" s="136"/>
    </row>
    <row r="3" spans="1:63" ht="192" customHeight="1">
      <c r="A3" s="128"/>
      <c r="B3" s="128"/>
      <c r="C3" s="128"/>
      <c r="D3" s="147"/>
      <c r="E3" s="123" t="s">
        <v>34</v>
      </c>
      <c r="F3" s="123"/>
      <c r="G3" s="123"/>
      <c r="H3" s="123" t="s">
        <v>35</v>
      </c>
      <c r="I3" s="123"/>
      <c r="J3" s="123"/>
      <c r="K3" s="141"/>
      <c r="L3" s="142"/>
      <c r="M3" s="143"/>
      <c r="N3" s="124" t="s">
        <v>43</v>
      </c>
      <c r="O3" s="125"/>
      <c r="P3" s="126"/>
      <c r="Q3" s="124" t="s">
        <v>36</v>
      </c>
      <c r="R3" s="125"/>
      <c r="S3" s="126"/>
      <c r="T3" s="124" t="s">
        <v>37</v>
      </c>
      <c r="U3" s="125"/>
      <c r="V3" s="126"/>
      <c r="W3" s="124" t="s">
        <v>38</v>
      </c>
      <c r="X3" s="125"/>
      <c r="Y3" s="126"/>
      <c r="Z3" s="124" t="s">
        <v>44</v>
      </c>
      <c r="AA3" s="125"/>
      <c r="AB3" s="126"/>
      <c r="AC3" s="123" t="s">
        <v>45</v>
      </c>
      <c r="AD3" s="123"/>
      <c r="AE3" s="123"/>
      <c r="AF3" s="123" t="s">
        <v>31</v>
      </c>
      <c r="AG3" s="123"/>
      <c r="AH3" s="123"/>
      <c r="AI3" s="124" t="s">
        <v>39</v>
      </c>
      <c r="AJ3" s="125"/>
      <c r="AK3" s="126"/>
      <c r="AL3" s="141"/>
      <c r="AM3" s="142"/>
      <c r="AN3" s="143"/>
      <c r="AO3" s="124" t="s">
        <v>40</v>
      </c>
      <c r="AP3" s="125"/>
      <c r="AQ3" s="126"/>
      <c r="AR3" s="124" t="s">
        <v>41</v>
      </c>
      <c r="AS3" s="125"/>
      <c r="AT3" s="126"/>
      <c r="AU3" s="124" t="s">
        <v>32</v>
      </c>
      <c r="AV3" s="125"/>
      <c r="AW3" s="126"/>
      <c r="AX3" s="141"/>
      <c r="AY3" s="142"/>
      <c r="AZ3" s="143"/>
      <c r="BA3" s="118" t="s">
        <v>15</v>
      </c>
      <c r="BB3" s="118"/>
      <c r="BC3" s="118"/>
      <c r="BD3" s="118" t="s">
        <v>16</v>
      </c>
      <c r="BE3" s="118"/>
      <c r="BF3" s="118"/>
      <c r="BG3" s="141"/>
      <c r="BH3" s="142"/>
      <c r="BI3" s="143"/>
      <c r="BJ3" s="137"/>
      <c r="BK3" s="137"/>
    </row>
    <row r="4" spans="1:63" ht="18" customHeight="1">
      <c r="A4" s="129"/>
      <c r="B4" s="129"/>
      <c r="C4" s="129"/>
      <c r="D4" s="148"/>
      <c r="E4" s="15" t="s">
        <v>1</v>
      </c>
      <c r="F4" s="15" t="s">
        <v>2</v>
      </c>
      <c r="G4" s="15" t="s">
        <v>4</v>
      </c>
      <c r="H4" s="15" t="s">
        <v>1</v>
      </c>
      <c r="I4" s="15" t="s">
        <v>2</v>
      </c>
      <c r="J4" s="15" t="s">
        <v>4</v>
      </c>
      <c r="K4" s="9"/>
      <c r="L4" s="12" t="s">
        <v>10</v>
      </c>
      <c r="M4" s="12" t="s">
        <v>24</v>
      </c>
      <c r="N4" s="29" t="s">
        <v>1</v>
      </c>
      <c r="O4" s="29" t="s">
        <v>2</v>
      </c>
      <c r="P4" s="29" t="s">
        <v>4</v>
      </c>
      <c r="Q4" s="29" t="s">
        <v>1</v>
      </c>
      <c r="R4" s="29" t="s">
        <v>2</v>
      </c>
      <c r="S4" s="29" t="s">
        <v>4</v>
      </c>
      <c r="T4" s="29" t="s">
        <v>1</v>
      </c>
      <c r="U4" s="29" t="s">
        <v>2</v>
      </c>
      <c r="V4" s="29" t="s">
        <v>4</v>
      </c>
      <c r="W4" s="29" t="s">
        <v>1</v>
      </c>
      <c r="X4" s="29" t="s">
        <v>2</v>
      </c>
      <c r="Y4" s="29" t="s">
        <v>4</v>
      </c>
      <c r="Z4" s="29" t="s">
        <v>1</v>
      </c>
      <c r="AA4" s="29" t="s">
        <v>2</v>
      </c>
      <c r="AB4" s="29" t="s">
        <v>4</v>
      </c>
      <c r="AC4" s="29" t="s">
        <v>1</v>
      </c>
      <c r="AD4" s="29" t="s">
        <v>2</v>
      </c>
      <c r="AE4" s="29" t="s">
        <v>4</v>
      </c>
      <c r="AF4" s="29" t="s">
        <v>1</v>
      </c>
      <c r="AG4" s="29" t="s">
        <v>2</v>
      </c>
      <c r="AH4" s="29" t="s">
        <v>4</v>
      </c>
      <c r="AI4" s="29" t="s">
        <v>1</v>
      </c>
      <c r="AJ4" s="29" t="s">
        <v>2</v>
      </c>
      <c r="AK4" s="29" t="s">
        <v>4</v>
      </c>
      <c r="AL4" s="9"/>
      <c r="AM4" s="12" t="s">
        <v>10</v>
      </c>
      <c r="AN4" s="12" t="s">
        <v>25</v>
      </c>
      <c r="AO4" s="29" t="s">
        <v>1</v>
      </c>
      <c r="AP4" s="29" t="s">
        <v>2</v>
      </c>
      <c r="AQ4" s="29" t="s">
        <v>4</v>
      </c>
      <c r="AR4" s="29" t="s">
        <v>1</v>
      </c>
      <c r="AS4" s="29" t="s">
        <v>2</v>
      </c>
      <c r="AT4" s="29" t="s">
        <v>4</v>
      </c>
      <c r="AU4" s="29" t="s">
        <v>1</v>
      </c>
      <c r="AV4" s="29" t="s">
        <v>2</v>
      </c>
      <c r="AW4" s="29" t="s">
        <v>4</v>
      </c>
      <c r="AX4" s="9"/>
      <c r="AY4" s="12" t="s">
        <v>10</v>
      </c>
      <c r="AZ4" s="12" t="s">
        <v>26</v>
      </c>
      <c r="BA4" s="28" t="s">
        <v>1</v>
      </c>
      <c r="BB4" s="28" t="s">
        <v>2</v>
      </c>
      <c r="BC4" s="28" t="s">
        <v>4</v>
      </c>
      <c r="BD4" s="28" t="s">
        <v>1</v>
      </c>
      <c r="BE4" s="28" t="s">
        <v>2</v>
      </c>
      <c r="BF4" s="28" t="s">
        <v>4</v>
      </c>
      <c r="BG4" s="9"/>
      <c r="BH4" s="12" t="s">
        <v>10</v>
      </c>
      <c r="BI4" s="12" t="s">
        <v>27</v>
      </c>
      <c r="BJ4" s="5" t="s">
        <v>4</v>
      </c>
      <c r="BK4" s="5" t="s">
        <v>23</v>
      </c>
    </row>
    <row r="5" spans="1:63" s="11" customFormat="1">
      <c r="A5" s="23">
        <v>1</v>
      </c>
      <c r="B5" s="48" t="s">
        <v>106</v>
      </c>
      <c r="C5" s="47" t="s">
        <v>100</v>
      </c>
      <c r="D5" s="66">
        <v>1.25</v>
      </c>
      <c r="E5" s="66">
        <v>2</v>
      </c>
      <c r="F5" s="66">
        <v>1</v>
      </c>
      <c r="G5" s="50">
        <f t="shared" ref="G5:G36" si="0">((F5*100)/E5)/100</f>
        <v>0.5</v>
      </c>
      <c r="H5" s="66">
        <v>2</v>
      </c>
      <c r="I5" s="109">
        <v>0</v>
      </c>
      <c r="J5" s="50">
        <f t="shared" ref="J5:J36" si="1">((I5*100)/H5)/100</f>
        <v>0</v>
      </c>
      <c r="K5" s="34">
        <f t="shared" ref="K5:K36" si="2">(J5+G5)/2</f>
        <v>0.25</v>
      </c>
      <c r="L5" s="50">
        <v>0.45</v>
      </c>
      <c r="M5" s="50">
        <f t="shared" ref="M5:M36" si="3">K5*L5</f>
        <v>0.1125</v>
      </c>
      <c r="N5" s="67">
        <v>1</v>
      </c>
      <c r="O5" s="66">
        <v>0</v>
      </c>
      <c r="P5" s="50">
        <f t="shared" ref="P5:P36" si="4">((O5*100)/N5)/100</f>
        <v>0</v>
      </c>
      <c r="Q5" s="66">
        <v>3</v>
      </c>
      <c r="R5" s="77">
        <v>13</v>
      </c>
      <c r="S5" s="50">
        <f t="shared" ref="S5:S36" si="5">((R5*100)/Q5)/100</f>
        <v>4.333333333333333</v>
      </c>
      <c r="T5" s="67">
        <v>1</v>
      </c>
      <c r="U5" s="66">
        <v>3</v>
      </c>
      <c r="V5" s="50">
        <f t="shared" ref="V5:V36" si="6">((U5*100)/T5)/100</f>
        <v>3</v>
      </c>
      <c r="W5" s="54">
        <v>1</v>
      </c>
      <c r="X5" s="52">
        <v>6</v>
      </c>
      <c r="Y5" s="50">
        <f t="shared" ref="Y5:Y36" si="7">((X5*100)/W5)/100</f>
        <v>6</v>
      </c>
      <c r="Z5" s="54">
        <v>1</v>
      </c>
      <c r="AA5" s="52">
        <v>0</v>
      </c>
      <c r="AB5" s="50">
        <f t="shared" ref="AB5:AB36" si="8">((AA5*100)/Z5)/100</f>
        <v>0</v>
      </c>
      <c r="AC5" s="54">
        <v>1</v>
      </c>
      <c r="AD5" s="109">
        <v>0</v>
      </c>
      <c r="AE5" s="50">
        <f t="shared" ref="AE5:AE36" si="9">((AD5*100)/AC5)/100</f>
        <v>0</v>
      </c>
      <c r="AF5" s="54">
        <v>2</v>
      </c>
      <c r="AG5" s="109">
        <v>0</v>
      </c>
      <c r="AH5" s="50">
        <f t="shared" ref="AH5:AH36" si="10">((AG5*100)/AF5)/100</f>
        <v>0</v>
      </c>
      <c r="AI5" s="54">
        <v>2</v>
      </c>
      <c r="AJ5" s="54">
        <v>3</v>
      </c>
      <c r="AK5" s="50">
        <f t="shared" ref="AK5:AK36" si="11">((AJ5*100)/AI5)/100</f>
        <v>1.5</v>
      </c>
      <c r="AL5" s="34">
        <f t="shared" ref="AL5:AL36" si="12">(AK5+V5+S5+P5+AB5+Y5+AE5+AH5)/8</f>
        <v>1.8541666666666665</v>
      </c>
      <c r="AM5" s="50">
        <v>0.25</v>
      </c>
      <c r="AN5" s="50">
        <f t="shared" ref="AN5:AN36" si="13">AL5*AM5</f>
        <v>0.46354166666666663</v>
      </c>
      <c r="AO5" s="66">
        <v>4</v>
      </c>
      <c r="AP5" s="66">
        <v>2</v>
      </c>
      <c r="AQ5" s="50">
        <f t="shared" ref="AQ5:AQ36" si="14">((AP5*100)/AO5)/100</f>
        <v>0.5</v>
      </c>
      <c r="AR5" s="66">
        <v>4</v>
      </c>
      <c r="AS5" s="77">
        <v>4</v>
      </c>
      <c r="AT5" s="50">
        <f t="shared" ref="AT5:AT36" si="15">((AS5*100)/AR5)/100</f>
        <v>1</v>
      </c>
      <c r="AU5" s="66">
        <v>2</v>
      </c>
      <c r="AV5" s="66">
        <v>3</v>
      </c>
      <c r="AW5" s="50">
        <f t="shared" ref="AW5:AW36" si="16">((AV5*100)/AU5)/100</f>
        <v>1.5</v>
      </c>
      <c r="AX5" s="34">
        <f t="shared" ref="AX5:AX36" si="17">(AW5+AT5+AQ5)/3</f>
        <v>1</v>
      </c>
      <c r="AY5" s="50">
        <v>0.15</v>
      </c>
      <c r="AZ5" s="50">
        <f t="shared" ref="AZ5:AZ36" si="18">AX5*AY5</f>
        <v>0.15</v>
      </c>
      <c r="BA5" s="66">
        <v>2</v>
      </c>
      <c r="BB5" s="66">
        <v>0</v>
      </c>
      <c r="BC5" s="50">
        <f t="shared" ref="BC5:BC36" si="19">((BB5*100)/BA5)/100</f>
        <v>0</v>
      </c>
      <c r="BD5" s="66">
        <v>1</v>
      </c>
      <c r="BE5" s="109">
        <v>1</v>
      </c>
      <c r="BF5" s="50">
        <f t="shared" ref="BF5:BF36" si="20">((BE5*100)/BD5)/100</f>
        <v>1</v>
      </c>
      <c r="BG5" s="34">
        <f t="shared" ref="BG5:BG36" si="21">(BF5+BC5)/2</f>
        <v>0.5</v>
      </c>
      <c r="BH5" s="50">
        <v>0.15</v>
      </c>
      <c r="BI5" s="50">
        <f t="shared" ref="BI5:BI36" si="22">BG5*BH5</f>
        <v>7.4999999999999997E-2</v>
      </c>
      <c r="BJ5" s="34">
        <f t="shared" ref="BJ5:BJ36" si="23">(BG5+AX5+AL5+K5)/4</f>
        <v>0.90104166666666663</v>
      </c>
      <c r="BK5" s="33">
        <f t="shared" ref="BK5:BK36" si="24">(BI5+AZ5+AN5+M5)*2</f>
        <v>1.6020833333333333</v>
      </c>
    </row>
    <row r="6" spans="1:63" s="11" customFormat="1">
      <c r="A6" s="23">
        <v>2</v>
      </c>
      <c r="B6" s="48" t="s">
        <v>151</v>
      </c>
      <c r="C6" s="48" t="s">
        <v>152</v>
      </c>
      <c r="D6" s="66">
        <v>1</v>
      </c>
      <c r="E6" s="66">
        <v>2</v>
      </c>
      <c r="F6" s="67">
        <v>0</v>
      </c>
      <c r="G6" s="50">
        <f t="shared" si="0"/>
        <v>0</v>
      </c>
      <c r="H6" s="66">
        <v>2</v>
      </c>
      <c r="I6" s="71">
        <v>1</v>
      </c>
      <c r="J6" s="50">
        <f t="shared" si="1"/>
        <v>0.5</v>
      </c>
      <c r="K6" s="34">
        <f t="shared" si="2"/>
        <v>0.25</v>
      </c>
      <c r="L6" s="50">
        <v>0.45</v>
      </c>
      <c r="M6" s="50">
        <f t="shared" si="3"/>
        <v>0.1125</v>
      </c>
      <c r="N6" s="67">
        <v>1</v>
      </c>
      <c r="O6" s="96">
        <v>0</v>
      </c>
      <c r="P6" s="50">
        <f t="shared" si="4"/>
        <v>0</v>
      </c>
      <c r="Q6" s="66">
        <v>3</v>
      </c>
      <c r="R6" s="71">
        <v>6</v>
      </c>
      <c r="S6" s="50">
        <f t="shared" si="5"/>
        <v>2</v>
      </c>
      <c r="T6" s="67">
        <v>1</v>
      </c>
      <c r="U6" s="66">
        <v>0</v>
      </c>
      <c r="V6" s="50">
        <f t="shared" si="6"/>
        <v>0</v>
      </c>
      <c r="W6" s="54">
        <v>1</v>
      </c>
      <c r="X6" s="71">
        <v>7</v>
      </c>
      <c r="Y6" s="50">
        <f t="shared" si="7"/>
        <v>7</v>
      </c>
      <c r="Z6" s="54">
        <v>1</v>
      </c>
      <c r="AA6" s="96">
        <v>0</v>
      </c>
      <c r="AB6" s="50">
        <f t="shared" si="8"/>
        <v>0</v>
      </c>
      <c r="AC6" s="54">
        <v>1</v>
      </c>
      <c r="AD6" s="96">
        <v>0</v>
      </c>
      <c r="AE6" s="50">
        <f t="shared" si="9"/>
        <v>0</v>
      </c>
      <c r="AF6" s="54">
        <v>2</v>
      </c>
      <c r="AG6" s="96">
        <v>0</v>
      </c>
      <c r="AH6" s="50">
        <f t="shared" si="10"/>
        <v>0</v>
      </c>
      <c r="AI6" s="54">
        <v>2</v>
      </c>
      <c r="AJ6" s="71">
        <v>2</v>
      </c>
      <c r="AK6" s="50">
        <f t="shared" si="11"/>
        <v>1</v>
      </c>
      <c r="AL6" s="34">
        <f t="shared" si="12"/>
        <v>1.25</v>
      </c>
      <c r="AM6" s="50">
        <v>0.25</v>
      </c>
      <c r="AN6" s="50">
        <f t="shared" si="13"/>
        <v>0.3125</v>
      </c>
      <c r="AO6" s="66">
        <v>4</v>
      </c>
      <c r="AP6" s="71">
        <v>3</v>
      </c>
      <c r="AQ6" s="50">
        <f t="shared" si="14"/>
        <v>0.75</v>
      </c>
      <c r="AR6" s="66">
        <v>4</v>
      </c>
      <c r="AS6" s="71">
        <v>1</v>
      </c>
      <c r="AT6" s="50">
        <f t="shared" si="15"/>
        <v>0.25</v>
      </c>
      <c r="AU6" s="66">
        <v>2</v>
      </c>
      <c r="AV6" s="66">
        <v>5</v>
      </c>
      <c r="AW6" s="50">
        <f t="shared" si="16"/>
        <v>2.5</v>
      </c>
      <c r="AX6" s="34">
        <f t="shared" si="17"/>
        <v>1.1666666666666667</v>
      </c>
      <c r="AY6" s="50">
        <v>0.15</v>
      </c>
      <c r="AZ6" s="50">
        <f t="shared" si="18"/>
        <v>0.17500000000000002</v>
      </c>
      <c r="BA6" s="66">
        <v>2</v>
      </c>
      <c r="BB6" s="66">
        <v>1</v>
      </c>
      <c r="BC6" s="50">
        <f t="shared" si="19"/>
        <v>0.5</v>
      </c>
      <c r="BD6" s="66">
        <v>1</v>
      </c>
      <c r="BE6" s="66">
        <v>1</v>
      </c>
      <c r="BF6" s="50">
        <f t="shared" si="20"/>
        <v>1</v>
      </c>
      <c r="BG6" s="34">
        <f t="shared" si="21"/>
        <v>0.75</v>
      </c>
      <c r="BH6" s="50">
        <v>0.15</v>
      </c>
      <c r="BI6" s="50">
        <f t="shared" si="22"/>
        <v>0.11249999999999999</v>
      </c>
      <c r="BJ6" s="34">
        <f t="shared" si="23"/>
        <v>0.85416666666666674</v>
      </c>
      <c r="BK6" s="33">
        <f t="shared" si="24"/>
        <v>1.425</v>
      </c>
    </row>
    <row r="7" spans="1:63" s="11" customFormat="1" ht="15.75" customHeight="1">
      <c r="A7" s="23">
        <v>3</v>
      </c>
      <c r="B7" s="90" t="s">
        <v>137</v>
      </c>
      <c r="C7" s="91" t="s">
        <v>144</v>
      </c>
      <c r="D7" s="63">
        <v>1</v>
      </c>
      <c r="E7" s="66">
        <v>2</v>
      </c>
      <c r="F7" s="66">
        <v>2</v>
      </c>
      <c r="G7" s="50">
        <f t="shared" si="0"/>
        <v>1</v>
      </c>
      <c r="H7" s="66">
        <v>2</v>
      </c>
      <c r="I7" s="66">
        <v>1</v>
      </c>
      <c r="J7" s="50">
        <f t="shared" si="1"/>
        <v>0.5</v>
      </c>
      <c r="K7" s="18">
        <f t="shared" si="2"/>
        <v>0.75</v>
      </c>
      <c r="L7" s="8">
        <v>0.45</v>
      </c>
      <c r="M7" s="8">
        <f t="shared" si="3"/>
        <v>0.33750000000000002</v>
      </c>
      <c r="N7" s="67">
        <v>1</v>
      </c>
      <c r="O7" s="98"/>
      <c r="P7" s="50">
        <f t="shared" si="4"/>
        <v>0</v>
      </c>
      <c r="Q7" s="66">
        <v>3</v>
      </c>
      <c r="R7" s="66"/>
      <c r="S7" s="50">
        <f t="shared" si="5"/>
        <v>0</v>
      </c>
      <c r="T7" s="67">
        <v>1</v>
      </c>
      <c r="U7" s="98"/>
      <c r="V7" s="50">
        <f t="shared" si="6"/>
        <v>0</v>
      </c>
      <c r="W7" s="54">
        <v>1</v>
      </c>
      <c r="X7" s="112"/>
      <c r="Y7" s="50">
        <f t="shared" si="7"/>
        <v>0</v>
      </c>
      <c r="Z7" s="54">
        <v>1</v>
      </c>
      <c r="AA7" s="54">
        <v>2</v>
      </c>
      <c r="AB7" s="50">
        <f t="shared" si="8"/>
        <v>2</v>
      </c>
      <c r="AC7" s="54">
        <v>1</v>
      </c>
      <c r="AD7" s="98"/>
      <c r="AE7" s="50">
        <f t="shared" si="9"/>
        <v>0</v>
      </c>
      <c r="AF7" s="54">
        <v>2</v>
      </c>
      <c r="AG7" s="98"/>
      <c r="AH7" s="50">
        <f t="shared" si="10"/>
        <v>0</v>
      </c>
      <c r="AI7" s="54">
        <v>2</v>
      </c>
      <c r="AJ7" s="98">
        <v>0</v>
      </c>
      <c r="AK7" s="50">
        <f t="shared" si="11"/>
        <v>0</v>
      </c>
      <c r="AL7" s="18">
        <f t="shared" si="12"/>
        <v>0.25</v>
      </c>
      <c r="AM7" s="8">
        <v>0.25</v>
      </c>
      <c r="AN7" s="8">
        <f t="shared" si="13"/>
        <v>6.25E-2</v>
      </c>
      <c r="AO7" s="66">
        <v>4</v>
      </c>
      <c r="AP7" s="63">
        <v>4</v>
      </c>
      <c r="AQ7" s="50">
        <f t="shared" si="14"/>
        <v>1</v>
      </c>
      <c r="AR7" s="66">
        <v>4</v>
      </c>
      <c r="AS7" s="66">
        <v>4</v>
      </c>
      <c r="AT7" s="50">
        <f t="shared" si="15"/>
        <v>1</v>
      </c>
      <c r="AU7" s="66">
        <v>2</v>
      </c>
      <c r="AV7" s="66">
        <v>1</v>
      </c>
      <c r="AW7" s="50">
        <f t="shared" si="16"/>
        <v>0.5</v>
      </c>
      <c r="AX7" s="18">
        <f t="shared" si="17"/>
        <v>0.83333333333333337</v>
      </c>
      <c r="AY7" s="8">
        <v>0.15</v>
      </c>
      <c r="AZ7" s="8">
        <f t="shared" si="18"/>
        <v>0.125</v>
      </c>
      <c r="BA7" s="66">
        <v>2</v>
      </c>
      <c r="BB7" s="63">
        <v>1</v>
      </c>
      <c r="BC7" s="50">
        <f t="shared" si="19"/>
        <v>0.5</v>
      </c>
      <c r="BD7" s="66">
        <v>1</v>
      </c>
      <c r="BE7" s="66">
        <v>1</v>
      </c>
      <c r="BF7" s="50">
        <f t="shared" si="20"/>
        <v>1</v>
      </c>
      <c r="BG7" s="18">
        <f t="shared" si="21"/>
        <v>0.75</v>
      </c>
      <c r="BH7" s="8">
        <v>0.15</v>
      </c>
      <c r="BI7" s="8">
        <f t="shared" si="22"/>
        <v>0.11249999999999999</v>
      </c>
      <c r="BJ7" s="34">
        <f t="shared" si="23"/>
        <v>0.64583333333333337</v>
      </c>
      <c r="BK7" s="33">
        <f t="shared" si="24"/>
        <v>1.2749999999999999</v>
      </c>
    </row>
    <row r="8" spans="1:63" s="11" customFormat="1">
      <c r="A8" s="23">
        <v>4</v>
      </c>
      <c r="B8" s="48" t="s">
        <v>171</v>
      </c>
      <c r="C8" s="62" t="s">
        <v>174</v>
      </c>
      <c r="D8" s="23"/>
      <c r="E8" s="66">
        <v>2</v>
      </c>
      <c r="F8" s="66">
        <v>0</v>
      </c>
      <c r="G8" s="50">
        <f t="shared" si="0"/>
        <v>0</v>
      </c>
      <c r="H8" s="66">
        <v>2</v>
      </c>
      <c r="I8" s="66">
        <v>1</v>
      </c>
      <c r="J8" s="50">
        <f t="shared" si="1"/>
        <v>0.5</v>
      </c>
      <c r="K8" s="34">
        <f t="shared" si="2"/>
        <v>0.25</v>
      </c>
      <c r="L8" s="50">
        <v>0.45</v>
      </c>
      <c r="M8" s="50">
        <f t="shared" si="3"/>
        <v>0.1125</v>
      </c>
      <c r="N8" s="67">
        <v>1</v>
      </c>
      <c r="O8" s="96">
        <v>0</v>
      </c>
      <c r="P8" s="50">
        <f t="shared" si="4"/>
        <v>0</v>
      </c>
      <c r="Q8" s="66">
        <v>3</v>
      </c>
      <c r="R8" s="66">
        <v>3</v>
      </c>
      <c r="S8" s="50">
        <f t="shared" si="5"/>
        <v>1</v>
      </c>
      <c r="T8" s="67">
        <v>1</v>
      </c>
      <c r="U8" s="66">
        <v>0</v>
      </c>
      <c r="V8" s="50">
        <f t="shared" si="6"/>
        <v>0</v>
      </c>
      <c r="W8" s="54">
        <v>1</v>
      </c>
      <c r="X8" s="54">
        <v>5</v>
      </c>
      <c r="Y8" s="50">
        <f t="shared" si="7"/>
        <v>5</v>
      </c>
      <c r="Z8" s="54">
        <v>1</v>
      </c>
      <c r="AA8" s="54">
        <v>2</v>
      </c>
      <c r="AB8" s="50">
        <f t="shared" si="8"/>
        <v>2</v>
      </c>
      <c r="AC8" s="54">
        <v>1</v>
      </c>
      <c r="AD8" s="66">
        <v>4</v>
      </c>
      <c r="AE8" s="50">
        <f t="shared" si="9"/>
        <v>4</v>
      </c>
      <c r="AF8" s="54">
        <v>2</v>
      </c>
      <c r="AG8" s="66">
        <v>3</v>
      </c>
      <c r="AH8" s="50">
        <f t="shared" si="10"/>
        <v>1.5</v>
      </c>
      <c r="AI8" s="54">
        <v>2</v>
      </c>
      <c r="AJ8" s="66">
        <v>0</v>
      </c>
      <c r="AK8" s="50">
        <f t="shared" si="11"/>
        <v>0</v>
      </c>
      <c r="AL8" s="34">
        <f t="shared" si="12"/>
        <v>1.6875</v>
      </c>
      <c r="AM8" s="50">
        <v>0.25</v>
      </c>
      <c r="AN8" s="50">
        <f t="shared" si="13"/>
        <v>0.421875</v>
      </c>
      <c r="AO8" s="66">
        <v>4</v>
      </c>
      <c r="AP8" s="96">
        <v>4</v>
      </c>
      <c r="AQ8" s="50">
        <f t="shared" si="14"/>
        <v>1</v>
      </c>
      <c r="AR8" s="66">
        <v>4</v>
      </c>
      <c r="AS8" s="96">
        <v>3</v>
      </c>
      <c r="AT8" s="50">
        <f t="shared" si="15"/>
        <v>0.75</v>
      </c>
      <c r="AU8" s="66">
        <v>2</v>
      </c>
      <c r="AV8" s="66">
        <v>0</v>
      </c>
      <c r="AW8" s="50">
        <f t="shared" si="16"/>
        <v>0</v>
      </c>
      <c r="AX8" s="34">
        <f t="shared" si="17"/>
        <v>0.58333333333333337</v>
      </c>
      <c r="AY8" s="50">
        <v>0.15</v>
      </c>
      <c r="AZ8" s="50">
        <f t="shared" si="18"/>
        <v>8.7500000000000008E-2</v>
      </c>
      <c r="BA8" s="66">
        <v>2</v>
      </c>
      <c r="BB8" s="63">
        <v>0</v>
      </c>
      <c r="BC8" s="50">
        <f t="shared" si="19"/>
        <v>0</v>
      </c>
      <c r="BD8" s="66">
        <v>1</v>
      </c>
      <c r="BE8" s="66">
        <v>0</v>
      </c>
      <c r="BF8" s="50">
        <f t="shared" si="20"/>
        <v>0</v>
      </c>
      <c r="BG8" s="34">
        <f t="shared" si="21"/>
        <v>0</v>
      </c>
      <c r="BH8" s="50">
        <v>0.15</v>
      </c>
      <c r="BI8" s="50">
        <f t="shared" si="22"/>
        <v>0</v>
      </c>
      <c r="BJ8" s="34">
        <f t="shared" si="23"/>
        <v>0.63020833333333337</v>
      </c>
      <c r="BK8" s="33">
        <f t="shared" si="24"/>
        <v>1.2437500000000001</v>
      </c>
    </row>
    <row r="9" spans="1:63">
      <c r="A9" s="23">
        <v>5</v>
      </c>
      <c r="B9" s="48" t="s">
        <v>138</v>
      </c>
      <c r="C9" s="62" t="s">
        <v>144</v>
      </c>
      <c r="D9" s="67">
        <v>1</v>
      </c>
      <c r="E9" s="66">
        <v>2</v>
      </c>
      <c r="F9" s="66">
        <v>2</v>
      </c>
      <c r="G9" s="50">
        <f t="shared" si="0"/>
        <v>1</v>
      </c>
      <c r="H9" s="66">
        <v>2</v>
      </c>
      <c r="I9" s="66">
        <v>1</v>
      </c>
      <c r="J9" s="50">
        <f t="shared" si="1"/>
        <v>0.5</v>
      </c>
      <c r="K9" s="18">
        <f t="shared" si="2"/>
        <v>0.75</v>
      </c>
      <c r="L9" s="8">
        <v>0.45</v>
      </c>
      <c r="M9" s="8">
        <f t="shared" si="3"/>
        <v>0.33750000000000002</v>
      </c>
      <c r="N9" s="67">
        <v>1</v>
      </c>
      <c r="O9" s="98"/>
      <c r="P9" s="50">
        <f t="shared" si="4"/>
        <v>0</v>
      </c>
      <c r="Q9" s="66">
        <v>3</v>
      </c>
      <c r="R9" s="66">
        <v>1</v>
      </c>
      <c r="S9" s="50">
        <f t="shared" si="5"/>
        <v>0.33333333333333337</v>
      </c>
      <c r="T9" s="67">
        <v>1</v>
      </c>
      <c r="U9" s="98"/>
      <c r="V9" s="50">
        <f t="shared" si="6"/>
        <v>0</v>
      </c>
      <c r="W9" s="54">
        <v>1</v>
      </c>
      <c r="X9" s="66">
        <v>1</v>
      </c>
      <c r="Y9" s="50">
        <f t="shared" si="7"/>
        <v>1</v>
      </c>
      <c r="Z9" s="54">
        <v>1</v>
      </c>
      <c r="AA9" s="66">
        <v>1</v>
      </c>
      <c r="AB9" s="50">
        <f t="shared" si="8"/>
        <v>1</v>
      </c>
      <c r="AC9" s="54">
        <v>1</v>
      </c>
      <c r="AD9" s="98"/>
      <c r="AE9" s="50">
        <f t="shared" si="9"/>
        <v>0</v>
      </c>
      <c r="AF9" s="54">
        <v>2</v>
      </c>
      <c r="AG9" s="98"/>
      <c r="AH9" s="50">
        <f t="shared" si="10"/>
        <v>0</v>
      </c>
      <c r="AI9" s="54">
        <v>2</v>
      </c>
      <c r="AJ9" s="98"/>
      <c r="AK9" s="50">
        <f t="shared" si="11"/>
        <v>0</v>
      </c>
      <c r="AL9" s="18">
        <f t="shared" si="12"/>
        <v>0.29166666666666669</v>
      </c>
      <c r="AM9" s="8">
        <v>0.25</v>
      </c>
      <c r="AN9" s="8">
        <f t="shared" si="13"/>
        <v>7.2916666666666671E-2</v>
      </c>
      <c r="AO9" s="66">
        <v>4</v>
      </c>
      <c r="AP9" s="66">
        <v>1</v>
      </c>
      <c r="AQ9" s="50">
        <f t="shared" si="14"/>
        <v>0.25</v>
      </c>
      <c r="AR9" s="66">
        <v>4</v>
      </c>
      <c r="AS9" s="66">
        <v>4</v>
      </c>
      <c r="AT9" s="50">
        <f t="shared" si="15"/>
        <v>1</v>
      </c>
      <c r="AU9" s="66">
        <v>2</v>
      </c>
      <c r="AV9" s="66"/>
      <c r="AW9" s="50">
        <f t="shared" si="16"/>
        <v>0</v>
      </c>
      <c r="AX9" s="18">
        <f t="shared" si="17"/>
        <v>0.41666666666666669</v>
      </c>
      <c r="AY9" s="8">
        <v>0.15</v>
      </c>
      <c r="AZ9" s="8">
        <f t="shared" si="18"/>
        <v>6.25E-2</v>
      </c>
      <c r="BA9" s="66">
        <v>2</v>
      </c>
      <c r="BB9" s="63">
        <v>1</v>
      </c>
      <c r="BC9" s="50">
        <f t="shared" si="19"/>
        <v>0.5</v>
      </c>
      <c r="BD9" s="66">
        <v>1</v>
      </c>
      <c r="BE9" s="66">
        <v>1</v>
      </c>
      <c r="BF9" s="50">
        <f t="shared" si="20"/>
        <v>1</v>
      </c>
      <c r="BG9" s="18">
        <f t="shared" si="21"/>
        <v>0.75</v>
      </c>
      <c r="BH9" s="8">
        <v>0.15</v>
      </c>
      <c r="BI9" s="8">
        <f t="shared" si="22"/>
        <v>0.11249999999999999</v>
      </c>
      <c r="BJ9" s="34">
        <f t="shared" si="23"/>
        <v>0.55208333333333337</v>
      </c>
      <c r="BK9" s="33">
        <f t="shared" si="24"/>
        <v>1.1708333333333334</v>
      </c>
    </row>
    <row r="10" spans="1:63" s="11" customFormat="1">
      <c r="A10" s="23">
        <v>6</v>
      </c>
      <c r="B10" s="48" t="s">
        <v>115</v>
      </c>
      <c r="C10" s="62" t="s">
        <v>48</v>
      </c>
      <c r="D10" s="66">
        <v>0.5</v>
      </c>
      <c r="E10" s="66">
        <v>2</v>
      </c>
      <c r="F10" s="67"/>
      <c r="G10" s="50">
        <f t="shared" si="0"/>
        <v>0</v>
      </c>
      <c r="H10" s="66">
        <v>2</v>
      </c>
      <c r="I10" s="98">
        <v>2</v>
      </c>
      <c r="J10" s="50">
        <f t="shared" si="1"/>
        <v>1</v>
      </c>
      <c r="K10" s="18">
        <f t="shared" si="2"/>
        <v>0.5</v>
      </c>
      <c r="L10" s="8">
        <v>0.45</v>
      </c>
      <c r="M10" s="8">
        <f t="shared" si="3"/>
        <v>0.22500000000000001</v>
      </c>
      <c r="N10" s="67">
        <v>1</v>
      </c>
      <c r="O10" s="66"/>
      <c r="P10" s="50">
        <f t="shared" si="4"/>
        <v>0</v>
      </c>
      <c r="Q10" s="66">
        <v>3</v>
      </c>
      <c r="R10" s="67"/>
      <c r="S10" s="50">
        <f t="shared" si="5"/>
        <v>0</v>
      </c>
      <c r="T10" s="67">
        <v>1</v>
      </c>
      <c r="U10" s="66">
        <v>1</v>
      </c>
      <c r="V10" s="50">
        <f t="shared" si="6"/>
        <v>1</v>
      </c>
      <c r="W10" s="54">
        <v>1</v>
      </c>
      <c r="X10" s="98"/>
      <c r="Y10" s="50">
        <f t="shared" si="7"/>
        <v>0</v>
      </c>
      <c r="Z10" s="54">
        <v>1</v>
      </c>
      <c r="AA10" s="98"/>
      <c r="AB10" s="50">
        <f t="shared" si="8"/>
        <v>0</v>
      </c>
      <c r="AC10" s="54">
        <v>1</v>
      </c>
      <c r="AD10" s="98"/>
      <c r="AE10" s="50">
        <f t="shared" si="9"/>
        <v>0</v>
      </c>
      <c r="AF10" s="54">
        <v>2</v>
      </c>
      <c r="AG10" s="57">
        <v>6</v>
      </c>
      <c r="AH10" s="50">
        <f t="shared" si="10"/>
        <v>3</v>
      </c>
      <c r="AI10" s="54">
        <v>2</v>
      </c>
      <c r="AJ10" s="66">
        <v>2</v>
      </c>
      <c r="AK10" s="50">
        <f t="shared" si="11"/>
        <v>1</v>
      </c>
      <c r="AL10" s="18">
        <f t="shared" si="12"/>
        <v>0.625</v>
      </c>
      <c r="AM10" s="8">
        <v>0.25</v>
      </c>
      <c r="AN10" s="8">
        <f t="shared" si="13"/>
        <v>0.15625</v>
      </c>
      <c r="AO10" s="66">
        <v>4</v>
      </c>
      <c r="AP10" s="66">
        <v>2</v>
      </c>
      <c r="AQ10" s="50">
        <f t="shared" si="14"/>
        <v>0.5</v>
      </c>
      <c r="AR10" s="66">
        <v>4</v>
      </c>
      <c r="AS10" s="66">
        <v>4</v>
      </c>
      <c r="AT10" s="50">
        <f t="shared" si="15"/>
        <v>1</v>
      </c>
      <c r="AU10" s="66">
        <v>2</v>
      </c>
      <c r="AV10" s="66">
        <v>3</v>
      </c>
      <c r="AW10" s="50">
        <f t="shared" si="16"/>
        <v>1.5</v>
      </c>
      <c r="AX10" s="18">
        <f t="shared" si="17"/>
        <v>1</v>
      </c>
      <c r="AY10" s="8">
        <v>0.15</v>
      </c>
      <c r="AZ10" s="8">
        <f t="shared" si="18"/>
        <v>0.15</v>
      </c>
      <c r="BA10" s="66">
        <v>2</v>
      </c>
      <c r="BB10" s="63"/>
      <c r="BC10" s="50">
        <f t="shared" si="19"/>
        <v>0</v>
      </c>
      <c r="BD10" s="66">
        <v>1</v>
      </c>
      <c r="BE10" s="98"/>
      <c r="BF10" s="50">
        <f t="shared" si="20"/>
        <v>0</v>
      </c>
      <c r="BG10" s="18">
        <f t="shared" si="21"/>
        <v>0</v>
      </c>
      <c r="BH10" s="8">
        <v>0.15</v>
      </c>
      <c r="BI10" s="8">
        <f t="shared" si="22"/>
        <v>0</v>
      </c>
      <c r="BJ10" s="34">
        <f t="shared" si="23"/>
        <v>0.53125</v>
      </c>
      <c r="BK10" s="33">
        <f t="shared" si="24"/>
        <v>1.0625</v>
      </c>
    </row>
    <row r="11" spans="1:63" s="11" customFormat="1">
      <c r="A11" s="23">
        <v>7</v>
      </c>
      <c r="B11" s="48" t="s">
        <v>101</v>
      </c>
      <c r="C11" s="91" t="s">
        <v>100</v>
      </c>
      <c r="D11" s="66">
        <v>1.25</v>
      </c>
      <c r="E11" s="66">
        <v>2</v>
      </c>
      <c r="F11" s="66">
        <v>1</v>
      </c>
      <c r="G11" s="50">
        <f t="shared" si="0"/>
        <v>0.5</v>
      </c>
      <c r="H11" s="66">
        <v>2</v>
      </c>
      <c r="I11" s="109">
        <v>0</v>
      </c>
      <c r="J11" s="50">
        <f t="shared" si="1"/>
        <v>0</v>
      </c>
      <c r="K11" s="34">
        <f t="shared" si="2"/>
        <v>0.25</v>
      </c>
      <c r="L11" s="50">
        <v>0.45</v>
      </c>
      <c r="M11" s="50">
        <f t="shared" si="3"/>
        <v>0.1125</v>
      </c>
      <c r="N11" s="67">
        <v>1</v>
      </c>
      <c r="O11" s="66">
        <v>0</v>
      </c>
      <c r="P11" s="50">
        <f t="shared" si="4"/>
        <v>0</v>
      </c>
      <c r="Q11" s="66">
        <v>3</v>
      </c>
      <c r="R11" s="96">
        <v>8</v>
      </c>
      <c r="S11" s="50">
        <f t="shared" si="5"/>
        <v>2.666666666666667</v>
      </c>
      <c r="T11" s="67">
        <v>1</v>
      </c>
      <c r="U11" s="66">
        <v>2</v>
      </c>
      <c r="V11" s="50">
        <f t="shared" si="6"/>
        <v>2</v>
      </c>
      <c r="W11" s="54">
        <v>1</v>
      </c>
      <c r="X11" s="54">
        <v>3</v>
      </c>
      <c r="Y11" s="50">
        <f t="shared" si="7"/>
        <v>3</v>
      </c>
      <c r="Z11" s="54">
        <v>1</v>
      </c>
      <c r="AA11" s="110">
        <v>0</v>
      </c>
      <c r="AB11" s="50">
        <f t="shared" si="8"/>
        <v>0</v>
      </c>
      <c r="AC11" s="54">
        <v>1</v>
      </c>
      <c r="AD11" s="109">
        <v>0</v>
      </c>
      <c r="AE11" s="50">
        <f t="shared" si="9"/>
        <v>0</v>
      </c>
      <c r="AF11" s="54">
        <v>2</v>
      </c>
      <c r="AG11" s="109">
        <v>0</v>
      </c>
      <c r="AH11" s="50">
        <f t="shared" si="10"/>
        <v>0</v>
      </c>
      <c r="AI11" s="54">
        <v>2</v>
      </c>
      <c r="AJ11" s="110">
        <v>0</v>
      </c>
      <c r="AK11" s="50">
        <f t="shared" si="11"/>
        <v>0</v>
      </c>
      <c r="AL11" s="34">
        <f t="shared" si="12"/>
        <v>0.95833333333333337</v>
      </c>
      <c r="AM11" s="50">
        <v>0.25</v>
      </c>
      <c r="AN11" s="50">
        <f t="shared" si="13"/>
        <v>0.23958333333333334</v>
      </c>
      <c r="AO11" s="66">
        <v>4</v>
      </c>
      <c r="AP11" s="66">
        <v>2</v>
      </c>
      <c r="AQ11" s="50">
        <f t="shared" si="14"/>
        <v>0.5</v>
      </c>
      <c r="AR11" s="66">
        <v>4</v>
      </c>
      <c r="AS11" s="109">
        <v>4</v>
      </c>
      <c r="AT11" s="50">
        <f t="shared" si="15"/>
        <v>1</v>
      </c>
      <c r="AU11" s="66">
        <v>2</v>
      </c>
      <c r="AV11" s="66">
        <v>2</v>
      </c>
      <c r="AW11" s="50">
        <f t="shared" si="16"/>
        <v>1</v>
      </c>
      <c r="AX11" s="34">
        <f t="shared" si="17"/>
        <v>0.83333333333333337</v>
      </c>
      <c r="AY11" s="50">
        <v>0.15</v>
      </c>
      <c r="AZ11" s="50">
        <f t="shared" si="18"/>
        <v>0.125</v>
      </c>
      <c r="BA11" s="66">
        <v>2</v>
      </c>
      <c r="BB11" s="63">
        <v>0</v>
      </c>
      <c r="BC11" s="50">
        <f t="shared" si="19"/>
        <v>0</v>
      </c>
      <c r="BD11" s="66">
        <v>1</v>
      </c>
      <c r="BE11" s="109">
        <v>0</v>
      </c>
      <c r="BF11" s="50">
        <f t="shared" si="20"/>
        <v>0</v>
      </c>
      <c r="BG11" s="34">
        <f t="shared" si="21"/>
        <v>0</v>
      </c>
      <c r="BH11" s="50">
        <v>0.15</v>
      </c>
      <c r="BI11" s="50">
        <f t="shared" si="22"/>
        <v>0</v>
      </c>
      <c r="BJ11" s="34">
        <f t="shared" si="23"/>
        <v>0.51041666666666674</v>
      </c>
      <c r="BK11" s="33">
        <f t="shared" si="24"/>
        <v>0.95416666666666672</v>
      </c>
    </row>
    <row r="12" spans="1:63" ht="15.75" customHeight="1">
      <c r="A12" s="30">
        <v>8</v>
      </c>
      <c r="B12" s="53" t="s">
        <v>159</v>
      </c>
      <c r="C12" s="62" t="s">
        <v>162</v>
      </c>
      <c r="D12" s="66">
        <v>1</v>
      </c>
      <c r="E12" s="66">
        <v>2</v>
      </c>
      <c r="F12" s="67">
        <v>0</v>
      </c>
      <c r="G12" s="50">
        <f t="shared" si="0"/>
        <v>0</v>
      </c>
      <c r="H12" s="66">
        <v>2</v>
      </c>
      <c r="I12" s="67">
        <v>1</v>
      </c>
      <c r="J12" s="50">
        <f t="shared" si="1"/>
        <v>0.5</v>
      </c>
      <c r="K12" s="34">
        <f t="shared" si="2"/>
        <v>0.25</v>
      </c>
      <c r="L12" s="50">
        <v>0.45</v>
      </c>
      <c r="M12" s="50">
        <f t="shared" si="3"/>
        <v>0.1125</v>
      </c>
      <c r="N12" s="67">
        <v>1</v>
      </c>
      <c r="O12" s="67">
        <v>0</v>
      </c>
      <c r="P12" s="50">
        <f t="shared" si="4"/>
        <v>0</v>
      </c>
      <c r="Q12" s="66">
        <v>3</v>
      </c>
      <c r="R12" s="67">
        <v>5</v>
      </c>
      <c r="S12" s="50">
        <f t="shared" si="5"/>
        <v>1.6666666666666665</v>
      </c>
      <c r="T12" s="67">
        <v>1</v>
      </c>
      <c r="U12" s="54">
        <v>0</v>
      </c>
      <c r="V12" s="50">
        <f t="shared" si="6"/>
        <v>0</v>
      </c>
      <c r="W12" s="54">
        <v>1</v>
      </c>
      <c r="X12" s="52">
        <v>5</v>
      </c>
      <c r="Y12" s="50">
        <f t="shared" si="7"/>
        <v>5</v>
      </c>
      <c r="Z12" s="54">
        <v>1</v>
      </c>
      <c r="AA12" s="56">
        <v>0</v>
      </c>
      <c r="AB12" s="50">
        <f t="shared" si="8"/>
        <v>0</v>
      </c>
      <c r="AC12" s="54">
        <v>1</v>
      </c>
      <c r="AD12" s="96">
        <v>0</v>
      </c>
      <c r="AE12" s="50">
        <f t="shared" si="9"/>
        <v>0</v>
      </c>
      <c r="AF12" s="54">
        <v>2</v>
      </c>
      <c r="AG12" s="96">
        <v>0</v>
      </c>
      <c r="AH12" s="50">
        <f t="shared" si="10"/>
        <v>0</v>
      </c>
      <c r="AI12" s="54">
        <v>2</v>
      </c>
      <c r="AJ12" s="55">
        <v>0</v>
      </c>
      <c r="AK12" s="50">
        <f t="shared" si="11"/>
        <v>0</v>
      </c>
      <c r="AL12" s="34">
        <f t="shared" si="12"/>
        <v>0.83333333333333326</v>
      </c>
      <c r="AM12" s="50">
        <v>0.25</v>
      </c>
      <c r="AN12" s="50">
        <f t="shared" si="13"/>
        <v>0.20833333333333331</v>
      </c>
      <c r="AO12" s="66">
        <v>4</v>
      </c>
      <c r="AP12" s="67">
        <v>4</v>
      </c>
      <c r="AQ12" s="50">
        <f t="shared" si="14"/>
        <v>1</v>
      </c>
      <c r="AR12" s="66">
        <v>4</v>
      </c>
      <c r="AS12" s="67">
        <v>2</v>
      </c>
      <c r="AT12" s="50">
        <f t="shared" si="15"/>
        <v>0.5</v>
      </c>
      <c r="AU12" s="66">
        <v>2</v>
      </c>
      <c r="AV12" s="67">
        <v>3</v>
      </c>
      <c r="AW12" s="50">
        <f t="shared" si="16"/>
        <v>1.5</v>
      </c>
      <c r="AX12" s="34">
        <f t="shared" si="17"/>
        <v>1</v>
      </c>
      <c r="AY12" s="50">
        <v>0.15</v>
      </c>
      <c r="AZ12" s="50">
        <f t="shared" si="18"/>
        <v>0.15</v>
      </c>
      <c r="BA12" s="66">
        <v>2</v>
      </c>
      <c r="BB12" s="84">
        <v>0</v>
      </c>
      <c r="BC12" s="50">
        <f t="shared" si="19"/>
        <v>0</v>
      </c>
      <c r="BD12" s="66">
        <v>1</v>
      </c>
      <c r="BE12" s="66">
        <v>0</v>
      </c>
      <c r="BF12" s="50">
        <f t="shared" si="20"/>
        <v>0</v>
      </c>
      <c r="BG12" s="34">
        <f t="shared" si="21"/>
        <v>0</v>
      </c>
      <c r="BH12" s="50">
        <v>0.15</v>
      </c>
      <c r="BI12" s="50">
        <f t="shared" si="22"/>
        <v>0</v>
      </c>
      <c r="BJ12" s="34">
        <f t="shared" si="23"/>
        <v>0.52083333333333326</v>
      </c>
      <c r="BK12" s="33">
        <f t="shared" si="24"/>
        <v>0.94166666666666654</v>
      </c>
    </row>
    <row r="13" spans="1:63">
      <c r="A13" s="30">
        <v>9</v>
      </c>
      <c r="B13" s="48" t="s">
        <v>182</v>
      </c>
      <c r="C13" s="48" t="s">
        <v>132</v>
      </c>
      <c r="D13" s="66">
        <v>1.5</v>
      </c>
      <c r="E13" s="66">
        <v>2</v>
      </c>
      <c r="F13" s="66">
        <v>1</v>
      </c>
      <c r="G13" s="50">
        <f t="shared" si="0"/>
        <v>0.5</v>
      </c>
      <c r="H13" s="66">
        <v>2</v>
      </c>
      <c r="I13" s="66">
        <v>0</v>
      </c>
      <c r="J13" s="50">
        <f t="shared" si="1"/>
        <v>0</v>
      </c>
      <c r="K13" s="18">
        <f t="shared" si="2"/>
        <v>0.25</v>
      </c>
      <c r="L13" s="8">
        <v>0.45</v>
      </c>
      <c r="M13" s="8">
        <f t="shared" si="3"/>
        <v>0.1125</v>
      </c>
      <c r="N13" s="67">
        <v>1</v>
      </c>
      <c r="O13" s="66">
        <v>2</v>
      </c>
      <c r="P13" s="50">
        <f t="shared" si="4"/>
        <v>2</v>
      </c>
      <c r="Q13" s="66">
        <v>3</v>
      </c>
      <c r="R13" s="66">
        <v>1</v>
      </c>
      <c r="S13" s="50">
        <f t="shared" si="5"/>
        <v>0.33333333333333337</v>
      </c>
      <c r="T13" s="67">
        <v>1</v>
      </c>
      <c r="U13" s="66">
        <v>2</v>
      </c>
      <c r="V13" s="50">
        <f t="shared" si="6"/>
        <v>2</v>
      </c>
      <c r="W13" s="54">
        <v>1</v>
      </c>
      <c r="X13" s="97"/>
      <c r="Y13" s="50">
        <f t="shared" si="7"/>
        <v>0</v>
      </c>
      <c r="Z13" s="54">
        <v>1</v>
      </c>
      <c r="AA13" s="52">
        <v>1</v>
      </c>
      <c r="AB13" s="50">
        <f t="shared" si="8"/>
        <v>1</v>
      </c>
      <c r="AC13" s="54">
        <v>1</v>
      </c>
      <c r="AD13" s="98"/>
      <c r="AE13" s="50">
        <f t="shared" si="9"/>
        <v>0</v>
      </c>
      <c r="AF13" s="54">
        <v>2</v>
      </c>
      <c r="AG13" s="52">
        <v>2</v>
      </c>
      <c r="AH13" s="50">
        <f t="shared" si="10"/>
        <v>1</v>
      </c>
      <c r="AI13" s="54">
        <v>2</v>
      </c>
      <c r="AJ13" s="98"/>
      <c r="AK13" s="50">
        <f t="shared" si="11"/>
        <v>0</v>
      </c>
      <c r="AL13" s="18">
        <f t="shared" si="12"/>
        <v>0.79166666666666674</v>
      </c>
      <c r="AM13" s="8">
        <v>0.25</v>
      </c>
      <c r="AN13" s="8">
        <f t="shared" si="13"/>
        <v>0.19791666666666669</v>
      </c>
      <c r="AO13" s="66">
        <v>4</v>
      </c>
      <c r="AP13" s="83">
        <v>3</v>
      </c>
      <c r="AQ13" s="50">
        <f t="shared" si="14"/>
        <v>0.75</v>
      </c>
      <c r="AR13" s="66">
        <v>4</v>
      </c>
      <c r="AS13" s="66">
        <v>5</v>
      </c>
      <c r="AT13" s="50">
        <f t="shared" si="15"/>
        <v>1.25</v>
      </c>
      <c r="AU13" s="66">
        <v>2</v>
      </c>
      <c r="AV13" s="66">
        <v>2</v>
      </c>
      <c r="AW13" s="50">
        <f t="shared" si="16"/>
        <v>1</v>
      </c>
      <c r="AX13" s="18">
        <f t="shared" si="17"/>
        <v>1</v>
      </c>
      <c r="AY13" s="8">
        <v>0.15</v>
      </c>
      <c r="AZ13" s="8">
        <f t="shared" si="18"/>
        <v>0.15</v>
      </c>
      <c r="BA13" s="66">
        <v>2</v>
      </c>
      <c r="BB13" s="92">
        <v>0</v>
      </c>
      <c r="BC13" s="50">
        <f t="shared" si="19"/>
        <v>0</v>
      </c>
      <c r="BD13" s="66">
        <v>1</v>
      </c>
      <c r="BE13" s="77">
        <v>0</v>
      </c>
      <c r="BF13" s="50">
        <f t="shared" si="20"/>
        <v>0</v>
      </c>
      <c r="BG13" s="18">
        <f t="shared" si="21"/>
        <v>0</v>
      </c>
      <c r="BH13" s="8">
        <v>0.15</v>
      </c>
      <c r="BI13" s="8">
        <f t="shared" si="22"/>
        <v>0</v>
      </c>
      <c r="BJ13" s="34">
        <f t="shared" si="23"/>
        <v>0.51041666666666674</v>
      </c>
      <c r="BK13" s="33">
        <f t="shared" si="24"/>
        <v>0.92083333333333328</v>
      </c>
    </row>
    <row r="14" spans="1:63" s="11" customFormat="1" ht="16.5" thickBot="1">
      <c r="A14" s="96">
        <v>10</v>
      </c>
      <c r="B14" s="48" t="s">
        <v>128</v>
      </c>
      <c r="C14" s="47" t="s">
        <v>129</v>
      </c>
      <c r="D14" s="66">
        <v>1</v>
      </c>
      <c r="E14" s="66">
        <v>2</v>
      </c>
      <c r="F14" s="66">
        <v>3</v>
      </c>
      <c r="G14" s="50">
        <f t="shared" si="0"/>
        <v>1.5</v>
      </c>
      <c r="H14" s="66">
        <v>2</v>
      </c>
      <c r="I14" s="66"/>
      <c r="J14" s="50">
        <f t="shared" si="1"/>
        <v>0</v>
      </c>
      <c r="K14" s="18">
        <f t="shared" si="2"/>
        <v>0.75</v>
      </c>
      <c r="L14" s="8">
        <v>0.45</v>
      </c>
      <c r="M14" s="8">
        <f t="shared" si="3"/>
        <v>0.33750000000000002</v>
      </c>
      <c r="N14" s="67">
        <v>1</v>
      </c>
      <c r="O14" s="98"/>
      <c r="P14" s="50">
        <f t="shared" si="4"/>
        <v>0</v>
      </c>
      <c r="Q14" s="66">
        <v>3</v>
      </c>
      <c r="R14" s="98"/>
      <c r="S14" s="50">
        <f t="shared" si="5"/>
        <v>0</v>
      </c>
      <c r="T14" s="67">
        <v>1</v>
      </c>
      <c r="U14" s="66">
        <v>1</v>
      </c>
      <c r="V14" s="50">
        <f t="shared" si="6"/>
        <v>1</v>
      </c>
      <c r="W14" s="54">
        <v>1</v>
      </c>
      <c r="X14" s="111"/>
      <c r="Y14" s="50">
        <f t="shared" si="7"/>
        <v>0</v>
      </c>
      <c r="Z14" s="54">
        <v>1</v>
      </c>
      <c r="AA14" s="54"/>
      <c r="AB14" s="50">
        <f t="shared" si="8"/>
        <v>0</v>
      </c>
      <c r="AC14" s="54">
        <v>1</v>
      </c>
      <c r="AD14" s="98"/>
      <c r="AE14" s="50">
        <f t="shared" si="9"/>
        <v>0</v>
      </c>
      <c r="AF14" s="54">
        <v>2</v>
      </c>
      <c r="AG14" s="98"/>
      <c r="AH14" s="50">
        <f t="shared" si="10"/>
        <v>0</v>
      </c>
      <c r="AI14" s="54">
        <v>2</v>
      </c>
      <c r="AJ14" s="98"/>
      <c r="AK14" s="50">
        <f t="shared" si="11"/>
        <v>0</v>
      </c>
      <c r="AL14" s="18">
        <f t="shared" si="12"/>
        <v>0.125</v>
      </c>
      <c r="AM14" s="8">
        <v>0.25</v>
      </c>
      <c r="AN14" s="8">
        <f t="shared" si="13"/>
        <v>3.125E-2</v>
      </c>
      <c r="AO14" s="66">
        <v>4</v>
      </c>
      <c r="AP14" s="82">
        <v>3</v>
      </c>
      <c r="AQ14" s="50">
        <f t="shared" si="14"/>
        <v>0.75</v>
      </c>
      <c r="AR14" s="66">
        <v>4</v>
      </c>
      <c r="AS14" s="66">
        <v>4</v>
      </c>
      <c r="AT14" s="50">
        <f t="shared" si="15"/>
        <v>1</v>
      </c>
      <c r="AU14" s="66">
        <v>2</v>
      </c>
      <c r="AV14" s="66"/>
      <c r="AW14" s="50">
        <f t="shared" si="16"/>
        <v>0</v>
      </c>
      <c r="AX14" s="18">
        <f t="shared" si="17"/>
        <v>0.58333333333333337</v>
      </c>
      <c r="AY14" s="8">
        <v>0.15</v>
      </c>
      <c r="AZ14" s="8">
        <f t="shared" si="18"/>
        <v>8.7500000000000008E-2</v>
      </c>
      <c r="BA14" s="66">
        <v>2</v>
      </c>
      <c r="BB14" s="82">
        <v>0</v>
      </c>
      <c r="BC14" s="50">
        <f t="shared" si="19"/>
        <v>0</v>
      </c>
      <c r="BD14" s="66">
        <v>1</v>
      </c>
      <c r="BE14" s="66">
        <v>0</v>
      </c>
      <c r="BF14" s="50">
        <f t="shared" si="20"/>
        <v>0</v>
      </c>
      <c r="BG14" s="18">
        <f t="shared" si="21"/>
        <v>0</v>
      </c>
      <c r="BH14" s="8">
        <v>0.15</v>
      </c>
      <c r="BI14" s="8">
        <f t="shared" si="22"/>
        <v>0</v>
      </c>
      <c r="BJ14" s="34">
        <f t="shared" si="23"/>
        <v>0.36458333333333337</v>
      </c>
      <c r="BK14" s="33">
        <f t="shared" si="24"/>
        <v>0.91250000000000009</v>
      </c>
    </row>
    <row r="15" spans="1:63">
      <c r="A15" s="30">
        <v>11</v>
      </c>
      <c r="B15" s="53" t="s">
        <v>170</v>
      </c>
      <c r="C15" s="48" t="s">
        <v>174</v>
      </c>
      <c r="D15" s="23"/>
      <c r="E15" s="66">
        <v>2</v>
      </c>
      <c r="F15" s="67">
        <v>0</v>
      </c>
      <c r="G15" s="50">
        <f t="shared" si="0"/>
        <v>0</v>
      </c>
      <c r="H15" s="66">
        <v>2</v>
      </c>
      <c r="I15" s="67">
        <v>0</v>
      </c>
      <c r="J15" s="50">
        <f t="shared" si="1"/>
        <v>0</v>
      </c>
      <c r="K15" s="34">
        <f t="shared" si="2"/>
        <v>0</v>
      </c>
      <c r="L15" s="50">
        <v>0.45</v>
      </c>
      <c r="M15" s="50">
        <f t="shared" si="3"/>
        <v>0</v>
      </c>
      <c r="N15" s="67">
        <v>1</v>
      </c>
      <c r="O15" s="96">
        <v>0</v>
      </c>
      <c r="P15" s="50">
        <f t="shared" si="4"/>
        <v>0</v>
      </c>
      <c r="Q15" s="66">
        <v>3</v>
      </c>
      <c r="R15" s="67">
        <v>2</v>
      </c>
      <c r="S15" s="50">
        <f t="shared" si="5"/>
        <v>0.66666666666666674</v>
      </c>
      <c r="T15" s="67">
        <v>1</v>
      </c>
      <c r="U15" s="67">
        <v>0</v>
      </c>
      <c r="V15" s="50">
        <f t="shared" si="6"/>
        <v>0</v>
      </c>
      <c r="W15" s="54">
        <v>1</v>
      </c>
      <c r="X15" s="52">
        <v>7</v>
      </c>
      <c r="Y15" s="50">
        <f t="shared" si="7"/>
        <v>7</v>
      </c>
      <c r="Z15" s="54">
        <v>1</v>
      </c>
      <c r="AA15" s="55">
        <v>0</v>
      </c>
      <c r="AB15" s="50">
        <f t="shared" si="8"/>
        <v>0</v>
      </c>
      <c r="AC15" s="54">
        <v>1</v>
      </c>
      <c r="AD15" s="67">
        <v>0</v>
      </c>
      <c r="AE15" s="50">
        <f t="shared" si="9"/>
        <v>0</v>
      </c>
      <c r="AF15" s="54">
        <v>2</v>
      </c>
      <c r="AG15" s="67">
        <v>0</v>
      </c>
      <c r="AH15" s="50">
        <f t="shared" si="10"/>
        <v>0</v>
      </c>
      <c r="AI15" s="54">
        <v>2</v>
      </c>
      <c r="AJ15" s="67">
        <v>9</v>
      </c>
      <c r="AK15" s="50">
        <f t="shared" si="11"/>
        <v>4.5</v>
      </c>
      <c r="AL15" s="34">
        <f t="shared" si="12"/>
        <v>1.5208333333333335</v>
      </c>
      <c r="AM15" s="50">
        <v>0.25</v>
      </c>
      <c r="AN15" s="50">
        <f t="shared" si="13"/>
        <v>0.38020833333333337</v>
      </c>
      <c r="AO15" s="66">
        <v>4</v>
      </c>
      <c r="AP15" s="96">
        <v>0</v>
      </c>
      <c r="AQ15" s="50">
        <f t="shared" si="14"/>
        <v>0</v>
      </c>
      <c r="AR15" s="66">
        <v>4</v>
      </c>
      <c r="AS15" s="96">
        <v>3</v>
      </c>
      <c r="AT15" s="50">
        <f t="shared" si="15"/>
        <v>0.75</v>
      </c>
      <c r="AU15" s="66">
        <v>2</v>
      </c>
      <c r="AV15" s="66">
        <v>0</v>
      </c>
      <c r="AW15" s="50">
        <f t="shared" si="16"/>
        <v>0</v>
      </c>
      <c r="AX15" s="34">
        <f t="shared" si="17"/>
        <v>0.25</v>
      </c>
      <c r="AY15" s="50">
        <v>0.15</v>
      </c>
      <c r="AZ15" s="50">
        <f t="shared" si="18"/>
        <v>3.7499999999999999E-2</v>
      </c>
      <c r="BA15" s="66">
        <v>2</v>
      </c>
      <c r="BB15" s="67">
        <v>1</v>
      </c>
      <c r="BC15" s="50">
        <f t="shared" si="19"/>
        <v>0.5</v>
      </c>
      <c r="BD15" s="66">
        <v>1</v>
      </c>
      <c r="BE15" s="66">
        <v>0</v>
      </c>
      <c r="BF15" s="50">
        <f t="shared" si="20"/>
        <v>0</v>
      </c>
      <c r="BG15" s="34">
        <f t="shared" si="21"/>
        <v>0.25</v>
      </c>
      <c r="BH15" s="50">
        <v>0.15</v>
      </c>
      <c r="BI15" s="50">
        <f t="shared" si="22"/>
        <v>3.7499999999999999E-2</v>
      </c>
      <c r="BJ15" s="34">
        <f t="shared" si="23"/>
        <v>0.50520833333333337</v>
      </c>
      <c r="BK15" s="33">
        <f t="shared" si="24"/>
        <v>0.91041666666666676</v>
      </c>
    </row>
    <row r="16" spans="1:63" s="11" customFormat="1">
      <c r="A16" s="96">
        <v>12</v>
      </c>
      <c r="B16" s="48" t="s">
        <v>59</v>
      </c>
      <c r="C16" s="48" t="s">
        <v>58</v>
      </c>
      <c r="D16" s="86">
        <v>1</v>
      </c>
      <c r="E16" s="66">
        <v>2</v>
      </c>
      <c r="F16" s="66">
        <v>0</v>
      </c>
      <c r="G16" s="50">
        <f t="shared" si="0"/>
        <v>0</v>
      </c>
      <c r="H16" s="66">
        <v>2</v>
      </c>
      <c r="I16" s="66">
        <v>2</v>
      </c>
      <c r="J16" s="50">
        <f t="shared" si="1"/>
        <v>1</v>
      </c>
      <c r="K16" s="34">
        <f t="shared" si="2"/>
        <v>0.5</v>
      </c>
      <c r="L16" s="50">
        <v>0.45</v>
      </c>
      <c r="M16" s="50">
        <f t="shared" si="3"/>
        <v>0.22500000000000001</v>
      </c>
      <c r="N16" s="66">
        <v>1</v>
      </c>
      <c r="O16" s="66">
        <v>0</v>
      </c>
      <c r="P16" s="50">
        <f t="shared" si="4"/>
        <v>0</v>
      </c>
      <c r="Q16" s="66">
        <v>3</v>
      </c>
      <c r="R16" s="66">
        <v>1</v>
      </c>
      <c r="S16" s="50">
        <f t="shared" si="5"/>
        <v>0.33333333333333337</v>
      </c>
      <c r="T16" s="66">
        <v>1</v>
      </c>
      <c r="U16" s="66">
        <v>0</v>
      </c>
      <c r="V16" s="50">
        <f t="shared" si="6"/>
        <v>0</v>
      </c>
      <c r="W16" s="66">
        <v>1</v>
      </c>
      <c r="X16" s="66">
        <v>1</v>
      </c>
      <c r="Y16" s="50">
        <f t="shared" si="7"/>
        <v>1</v>
      </c>
      <c r="Z16" s="54">
        <v>1</v>
      </c>
      <c r="AA16" s="66">
        <v>0</v>
      </c>
      <c r="AB16" s="50">
        <f t="shared" si="8"/>
        <v>0</v>
      </c>
      <c r="AC16" s="54">
        <v>1</v>
      </c>
      <c r="AD16" s="50">
        <v>0</v>
      </c>
      <c r="AE16" s="50">
        <f t="shared" si="9"/>
        <v>0</v>
      </c>
      <c r="AF16" s="54">
        <v>2</v>
      </c>
      <c r="AG16" s="50">
        <v>0</v>
      </c>
      <c r="AH16" s="50">
        <f t="shared" si="10"/>
        <v>0</v>
      </c>
      <c r="AI16" s="54">
        <v>2</v>
      </c>
      <c r="AJ16" s="66">
        <v>0</v>
      </c>
      <c r="AK16" s="50">
        <f t="shared" si="11"/>
        <v>0</v>
      </c>
      <c r="AL16" s="34">
        <f t="shared" si="12"/>
        <v>0.16666666666666669</v>
      </c>
      <c r="AM16" s="50">
        <v>0.25</v>
      </c>
      <c r="AN16" s="50">
        <f t="shared" si="13"/>
        <v>4.1666666666666671E-2</v>
      </c>
      <c r="AO16" s="66">
        <v>4</v>
      </c>
      <c r="AP16" s="66">
        <v>2</v>
      </c>
      <c r="AQ16" s="50">
        <f t="shared" si="14"/>
        <v>0.5</v>
      </c>
      <c r="AR16" s="66">
        <v>4</v>
      </c>
      <c r="AS16" s="66">
        <v>1</v>
      </c>
      <c r="AT16" s="50">
        <f t="shared" si="15"/>
        <v>0.25</v>
      </c>
      <c r="AU16" s="66">
        <v>2</v>
      </c>
      <c r="AV16" s="66">
        <v>6</v>
      </c>
      <c r="AW16" s="50">
        <f t="shared" si="16"/>
        <v>3</v>
      </c>
      <c r="AX16" s="34">
        <f t="shared" si="17"/>
        <v>1.25</v>
      </c>
      <c r="AY16" s="50">
        <v>0.15</v>
      </c>
      <c r="AZ16" s="50">
        <f t="shared" si="18"/>
        <v>0.1875</v>
      </c>
      <c r="BA16" s="66">
        <v>2</v>
      </c>
      <c r="BB16" s="66">
        <v>0</v>
      </c>
      <c r="BC16" s="50">
        <f t="shared" si="19"/>
        <v>0</v>
      </c>
      <c r="BD16" s="66">
        <v>1</v>
      </c>
      <c r="BE16" s="66">
        <v>0</v>
      </c>
      <c r="BF16" s="50">
        <f t="shared" si="20"/>
        <v>0</v>
      </c>
      <c r="BG16" s="34">
        <f t="shared" si="21"/>
        <v>0</v>
      </c>
      <c r="BH16" s="50">
        <v>0.15</v>
      </c>
      <c r="BI16" s="50">
        <f t="shared" si="22"/>
        <v>0</v>
      </c>
      <c r="BJ16" s="34">
        <f t="shared" si="23"/>
        <v>0.47916666666666669</v>
      </c>
      <c r="BK16" s="33">
        <f t="shared" si="24"/>
        <v>0.90833333333333344</v>
      </c>
    </row>
    <row r="17" spans="1:63" s="11" customFormat="1">
      <c r="A17" s="96">
        <v>13</v>
      </c>
      <c r="B17" s="53" t="s">
        <v>127</v>
      </c>
      <c r="C17" s="48" t="s">
        <v>129</v>
      </c>
      <c r="D17" s="67">
        <v>1</v>
      </c>
      <c r="E17" s="66">
        <v>2</v>
      </c>
      <c r="F17" s="67">
        <v>3</v>
      </c>
      <c r="G17" s="50">
        <f t="shared" si="0"/>
        <v>1.5</v>
      </c>
      <c r="H17" s="66">
        <v>2</v>
      </c>
      <c r="I17" s="67"/>
      <c r="J17" s="50">
        <f t="shared" si="1"/>
        <v>0</v>
      </c>
      <c r="K17" s="18">
        <f t="shared" si="2"/>
        <v>0.75</v>
      </c>
      <c r="L17" s="8">
        <v>0.45</v>
      </c>
      <c r="M17" s="8">
        <f t="shared" si="3"/>
        <v>0.33750000000000002</v>
      </c>
      <c r="N17" s="67">
        <v>1</v>
      </c>
      <c r="O17" s="98"/>
      <c r="P17" s="50">
        <f t="shared" si="4"/>
        <v>0</v>
      </c>
      <c r="Q17" s="66">
        <v>3</v>
      </c>
      <c r="R17" s="98"/>
      <c r="S17" s="50">
        <f t="shared" si="5"/>
        <v>0</v>
      </c>
      <c r="T17" s="67">
        <v>1</v>
      </c>
      <c r="U17" s="67"/>
      <c r="V17" s="50">
        <f t="shared" si="6"/>
        <v>0</v>
      </c>
      <c r="W17" s="54">
        <v>1</v>
      </c>
      <c r="X17" s="98"/>
      <c r="Y17" s="50">
        <f t="shared" si="7"/>
        <v>0</v>
      </c>
      <c r="Z17" s="54">
        <v>1</v>
      </c>
      <c r="AA17" s="56">
        <v>2</v>
      </c>
      <c r="AB17" s="50">
        <f t="shared" si="8"/>
        <v>2</v>
      </c>
      <c r="AC17" s="54">
        <v>1</v>
      </c>
      <c r="AD17" s="98"/>
      <c r="AE17" s="50">
        <f t="shared" si="9"/>
        <v>0</v>
      </c>
      <c r="AF17" s="54">
        <v>2</v>
      </c>
      <c r="AG17" s="98"/>
      <c r="AH17" s="50">
        <f t="shared" si="10"/>
        <v>0</v>
      </c>
      <c r="AI17" s="54">
        <v>2</v>
      </c>
      <c r="AJ17" s="98"/>
      <c r="AK17" s="50">
        <f t="shared" si="11"/>
        <v>0</v>
      </c>
      <c r="AL17" s="18">
        <f t="shared" si="12"/>
        <v>0.25</v>
      </c>
      <c r="AM17" s="8">
        <v>0.25</v>
      </c>
      <c r="AN17" s="8">
        <f t="shared" si="13"/>
        <v>6.25E-2</v>
      </c>
      <c r="AO17" s="66">
        <v>4</v>
      </c>
      <c r="AP17" s="67">
        <v>2</v>
      </c>
      <c r="AQ17" s="50">
        <f t="shared" si="14"/>
        <v>0.5</v>
      </c>
      <c r="AR17" s="66">
        <v>4</v>
      </c>
      <c r="AS17" s="67">
        <v>1</v>
      </c>
      <c r="AT17" s="50">
        <f t="shared" si="15"/>
        <v>0.25</v>
      </c>
      <c r="AU17" s="66">
        <v>2</v>
      </c>
      <c r="AV17" s="67">
        <v>0</v>
      </c>
      <c r="AW17" s="50">
        <f t="shared" si="16"/>
        <v>0</v>
      </c>
      <c r="AX17" s="18">
        <f t="shared" si="17"/>
        <v>0.25</v>
      </c>
      <c r="AY17" s="8">
        <v>0.15</v>
      </c>
      <c r="AZ17" s="8">
        <f t="shared" si="18"/>
        <v>3.7499999999999999E-2</v>
      </c>
      <c r="BA17" s="66">
        <v>2</v>
      </c>
      <c r="BB17" s="67">
        <v>0</v>
      </c>
      <c r="BC17" s="50">
        <f t="shared" si="19"/>
        <v>0</v>
      </c>
      <c r="BD17" s="66">
        <v>1</v>
      </c>
      <c r="BE17" s="66">
        <v>0</v>
      </c>
      <c r="BF17" s="50">
        <f t="shared" si="20"/>
        <v>0</v>
      </c>
      <c r="BG17" s="18">
        <f t="shared" si="21"/>
        <v>0</v>
      </c>
      <c r="BH17" s="8">
        <v>0.15</v>
      </c>
      <c r="BI17" s="8">
        <f t="shared" si="22"/>
        <v>0</v>
      </c>
      <c r="BJ17" s="34">
        <f t="shared" si="23"/>
        <v>0.3125</v>
      </c>
      <c r="BK17" s="33">
        <f t="shared" si="24"/>
        <v>0.875</v>
      </c>
    </row>
    <row r="18" spans="1:63">
      <c r="A18" s="30">
        <v>14</v>
      </c>
      <c r="B18" s="53" t="s">
        <v>103</v>
      </c>
      <c r="C18" s="47" t="s">
        <v>100</v>
      </c>
      <c r="D18" s="67">
        <v>1.25</v>
      </c>
      <c r="E18" s="66">
        <v>2</v>
      </c>
      <c r="F18" s="67">
        <v>1</v>
      </c>
      <c r="G18" s="50">
        <f t="shared" si="0"/>
        <v>0.5</v>
      </c>
      <c r="H18" s="66">
        <v>2</v>
      </c>
      <c r="I18" s="109">
        <v>0</v>
      </c>
      <c r="J18" s="50">
        <f t="shared" si="1"/>
        <v>0</v>
      </c>
      <c r="K18" s="34">
        <f t="shared" si="2"/>
        <v>0.25</v>
      </c>
      <c r="L18" s="50">
        <v>0.45</v>
      </c>
      <c r="M18" s="50">
        <f t="shared" si="3"/>
        <v>0.1125</v>
      </c>
      <c r="N18" s="67">
        <v>1</v>
      </c>
      <c r="O18" s="67">
        <v>4</v>
      </c>
      <c r="P18" s="50">
        <f t="shared" si="4"/>
        <v>4</v>
      </c>
      <c r="Q18" s="66">
        <v>3</v>
      </c>
      <c r="R18" s="109">
        <v>0</v>
      </c>
      <c r="S18" s="50">
        <f t="shared" si="5"/>
        <v>0</v>
      </c>
      <c r="T18" s="67">
        <v>1</v>
      </c>
      <c r="U18" s="77">
        <v>0</v>
      </c>
      <c r="V18" s="50">
        <f t="shared" si="6"/>
        <v>0</v>
      </c>
      <c r="W18" s="54">
        <v>1</v>
      </c>
      <c r="X18" s="52">
        <v>1</v>
      </c>
      <c r="Y18" s="50">
        <f t="shared" si="7"/>
        <v>1</v>
      </c>
      <c r="Z18" s="54">
        <v>1</v>
      </c>
      <c r="AA18" s="103">
        <v>0</v>
      </c>
      <c r="AB18" s="50">
        <f t="shared" si="8"/>
        <v>0</v>
      </c>
      <c r="AC18" s="54">
        <v>1</v>
      </c>
      <c r="AD18" s="109">
        <v>0</v>
      </c>
      <c r="AE18" s="50">
        <f t="shared" si="9"/>
        <v>0</v>
      </c>
      <c r="AF18" s="54">
        <v>2</v>
      </c>
      <c r="AG18" s="109">
        <v>0</v>
      </c>
      <c r="AH18" s="50">
        <f t="shared" si="10"/>
        <v>0</v>
      </c>
      <c r="AI18" s="54">
        <v>2</v>
      </c>
      <c r="AJ18" s="110">
        <v>0</v>
      </c>
      <c r="AK18" s="50">
        <f t="shared" si="11"/>
        <v>0</v>
      </c>
      <c r="AL18" s="34">
        <f t="shared" si="12"/>
        <v>0.625</v>
      </c>
      <c r="AM18" s="50">
        <v>0.25</v>
      </c>
      <c r="AN18" s="50">
        <f t="shared" si="13"/>
        <v>0.15625</v>
      </c>
      <c r="AO18" s="66">
        <v>4</v>
      </c>
      <c r="AP18" s="67">
        <v>3</v>
      </c>
      <c r="AQ18" s="50">
        <f t="shared" si="14"/>
        <v>0.75</v>
      </c>
      <c r="AR18" s="66">
        <v>4</v>
      </c>
      <c r="AS18" s="109">
        <v>0</v>
      </c>
      <c r="AT18" s="50">
        <f t="shared" si="15"/>
        <v>0</v>
      </c>
      <c r="AU18" s="66">
        <v>2</v>
      </c>
      <c r="AV18" s="67">
        <v>5</v>
      </c>
      <c r="AW18" s="50">
        <f t="shared" si="16"/>
        <v>2.5</v>
      </c>
      <c r="AX18" s="34">
        <f t="shared" si="17"/>
        <v>1.0833333333333333</v>
      </c>
      <c r="AY18" s="50">
        <v>0.15</v>
      </c>
      <c r="AZ18" s="50">
        <f t="shared" si="18"/>
        <v>0.16249999999999998</v>
      </c>
      <c r="BA18" s="66">
        <v>2</v>
      </c>
      <c r="BB18" s="67">
        <v>0</v>
      </c>
      <c r="BC18" s="50">
        <f t="shared" si="19"/>
        <v>0</v>
      </c>
      <c r="BD18" s="66">
        <v>1</v>
      </c>
      <c r="BE18" s="109">
        <v>0</v>
      </c>
      <c r="BF18" s="50">
        <f t="shared" si="20"/>
        <v>0</v>
      </c>
      <c r="BG18" s="34">
        <f t="shared" si="21"/>
        <v>0</v>
      </c>
      <c r="BH18" s="50">
        <v>0.15</v>
      </c>
      <c r="BI18" s="50">
        <f t="shared" si="22"/>
        <v>0</v>
      </c>
      <c r="BJ18" s="34">
        <f t="shared" si="23"/>
        <v>0.48958333333333331</v>
      </c>
      <c r="BK18" s="33">
        <f t="shared" si="24"/>
        <v>0.86249999999999993</v>
      </c>
    </row>
    <row r="19" spans="1:63" s="11" customFormat="1">
      <c r="A19" s="96">
        <v>15</v>
      </c>
      <c r="B19" s="48" t="s">
        <v>114</v>
      </c>
      <c r="C19" s="47" t="s">
        <v>48</v>
      </c>
      <c r="D19" s="66">
        <v>1.5</v>
      </c>
      <c r="E19" s="66">
        <v>2</v>
      </c>
      <c r="F19" s="66">
        <v>0</v>
      </c>
      <c r="G19" s="50">
        <f t="shared" si="0"/>
        <v>0</v>
      </c>
      <c r="H19" s="66">
        <v>2</v>
      </c>
      <c r="I19" s="96">
        <v>2</v>
      </c>
      <c r="J19" s="50">
        <f t="shared" si="1"/>
        <v>1</v>
      </c>
      <c r="K19" s="34">
        <f t="shared" si="2"/>
        <v>0.5</v>
      </c>
      <c r="L19" s="50">
        <v>0.45</v>
      </c>
      <c r="M19" s="50">
        <f t="shared" si="3"/>
        <v>0.22500000000000001</v>
      </c>
      <c r="N19" s="67">
        <v>1</v>
      </c>
      <c r="O19" s="66">
        <v>0</v>
      </c>
      <c r="P19" s="50">
        <f t="shared" si="4"/>
        <v>0</v>
      </c>
      <c r="Q19" s="66">
        <v>3</v>
      </c>
      <c r="R19" s="77">
        <v>0</v>
      </c>
      <c r="S19" s="50">
        <f t="shared" si="5"/>
        <v>0</v>
      </c>
      <c r="T19" s="67">
        <v>1</v>
      </c>
      <c r="U19" s="77">
        <v>0</v>
      </c>
      <c r="V19" s="50">
        <f t="shared" si="6"/>
        <v>0</v>
      </c>
      <c r="W19" s="54">
        <v>1</v>
      </c>
      <c r="X19" s="109">
        <v>0</v>
      </c>
      <c r="Y19" s="50">
        <f t="shared" si="7"/>
        <v>0</v>
      </c>
      <c r="Z19" s="54">
        <v>1</v>
      </c>
      <c r="AA19" s="109">
        <v>0</v>
      </c>
      <c r="AB19" s="50">
        <f t="shared" si="8"/>
        <v>0</v>
      </c>
      <c r="AC19" s="54">
        <v>1</v>
      </c>
      <c r="AD19" s="109">
        <v>0</v>
      </c>
      <c r="AE19" s="50">
        <f t="shared" si="9"/>
        <v>0</v>
      </c>
      <c r="AF19" s="54">
        <v>2</v>
      </c>
      <c r="AG19" s="54">
        <v>6</v>
      </c>
      <c r="AH19" s="50">
        <f t="shared" si="10"/>
        <v>3</v>
      </c>
      <c r="AI19" s="54">
        <v>2</v>
      </c>
      <c r="AJ19" s="54">
        <v>2</v>
      </c>
      <c r="AK19" s="50">
        <f t="shared" si="11"/>
        <v>1</v>
      </c>
      <c r="AL19" s="34">
        <f t="shared" si="12"/>
        <v>0.5</v>
      </c>
      <c r="AM19" s="50">
        <v>0.25</v>
      </c>
      <c r="AN19" s="50">
        <f t="shared" si="13"/>
        <v>0.125</v>
      </c>
      <c r="AO19" s="66">
        <v>4</v>
      </c>
      <c r="AP19" s="66">
        <v>2</v>
      </c>
      <c r="AQ19" s="50">
        <f t="shared" si="14"/>
        <v>0.5</v>
      </c>
      <c r="AR19" s="66">
        <v>4</v>
      </c>
      <c r="AS19" s="66">
        <v>2</v>
      </c>
      <c r="AT19" s="50">
        <f t="shared" si="15"/>
        <v>0.5</v>
      </c>
      <c r="AU19" s="66">
        <v>2</v>
      </c>
      <c r="AV19" s="66">
        <v>1</v>
      </c>
      <c r="AW19" s="50">
        <f t="shared" si="16"/>
        <v>0.5</v>
      </c>
      <c r="AX19" s="34">
        <f t="shared" si="17"/>
        <v>0.5</v>
      </c>
      <c r="AY19" s="50">
        <v>0.15</v>
      </c>
      <c r="AZ19" s="50">
        <f t="shared" si="18"/>
        <v>7.4999999999999997E-2</v>
      </c>
      <c r="BA19" s="66">
        <v>2</v>
      </c>
      <c r="BB19" s="77">
        <v>0</v>
      </c>
      <c r="BC19" s="50">
        <f t="shared" si="19"/>
        <v>0</v>
      </c>
      <c r="BD19" s="66">
        <v>1</v>
      </c>
      <c r="BE19" s="109">
        <v>0</v>
      </c>
      <c r="BF19" s="50">
        <f t="shared" si="20"/>
        <v>0</v>
      </c>
      <c r="BG19" s="34">
        <f t="shared" si="21"/>
        <v>0</v>
      </c>
      <c r="BH19" s="50">
        <v>0.15</v>
      </c>
      <c r="BI19" s="50">
        <f t="shared" si="22"/>
        <v>0</v>
      </c>
      <c r="BJ19" s="34">
        <f t="shared" si="23"/>
        <v>0.375</v>
      </c>
      <c r="BK19" s="33">
        <f t="shared" si="24"/>
        <v>0.85000000000000009</v>
      </c>
    </row>
    <row r="20" spans="1:63">
      <c r="A20" s="30">
        <v>16</v>
      </c>
      <c r="B20" s="48" t="s">
        <v>125</v>
      </c>
      <c r="C20" s="47" t="s">
        <v>129</v>
      </c>
      <c r="D20" s="67">
        <v>1</v>
      </c>
      <c r="E20" s="66">
        <v>2</v>
      </c>
      <c r="F20" s="66">
        <v>3</v>
      </c>
      <c r="G20" s="50">
        <f t="shared" si="0"/>
        <v>1.5</v>
      </c>
      <c r="H20" s="66">
        <v>2</v>
      </c>
      <c r="I20" s="66"/>
      <c r="J20" s="50">
        <f t="shared" si="1"/>
        <v>0</v>
      </c>
      <c r="K20" s="18">
        <f t="shared" si="2"/>
        <v>0.75</v>
      </c>
      <c r="L20" s="8">
        <v>0.45</v>
      </c>
      <c r="M20" s="8">
        <f t="shared" si="3"/>
        <v>0.33750000000000002</v>
      </c>
      <c r="N20" s="67">
        <v>1</v>
      </c>
      <c r="O20" s="98"/>
      <c r="P20" s="50">
        <f t="shared" si="4"/>
        <v>0</v>
      </c>
      <c r="Q20" s="66">
        <v>3</v>
      </c>
      <c r="R20" s="98"/>
      <c r="S20" s="50">
        <f t="shared" si="5"/>
        <v>0</v>
      </c>
      <c r="T20" s="67">
        <v>1</v>
      </c>
      <c r="U20" s="66"/>
      <c r="V20" s="50">
        <f t="shared" si="6"/>
        <v>0</v>
      </c>
      <c r="W20" s="54">
        <v>1</v>
      </c>
      <c r="X20" s="98"/>
      <c r="Y20" s="50">
        <f t="shared" si="7"/>
        <v>0</v>
      </c>
      <c r="Z20" s="54">
        <v>1</v>
      </c>
      <c r="AA20" s="54"/>
      <c r="AB20" s="50">
        <f t="shared" si="8"/>
        <v>0</v>
      </c>
      <c r="AC20" s="54">
        <v>1</v>
      </c>
      <c r="AD20" s="98"/>
      <c r="AE20" s="50">
        <f t="shared" si="9"/>
        <v>0</v>
      </c>
      <c r="AF20" s="54">
        <v>2</v>
      </c>
      <c r="AG20" s="98"/>
      <c r="AH20" s="50">
        <f t="shared" si="10"/>
        <v>0</v>
      </c>
      <c r="AI20" s="54">
        <v>2</v>
      </c>
      <c r="AJ20" s="98"/>
      <c r="AK20" s="50">
        <f t="shared" si="11"/>
        <v>0</v>
      </c>
      <c r="AL20" s="18">
        <f t="shared" si="12"/>
        <v>0</v>
      </c>
      <c r="AM20" s="8">
        <v>0.25</v>
      </c>
      <c r="AN20" s="8">
        <f t="shared" si="13"/>
        <v>0</v>
      </c>
      <c r="AO20" s="66">
        <v>4</v>
      </c>
      <c r="AP20" s="66">
        <v>3</v>
      </c>
      <c r="AQ20" s="50">
        <f t="shared" si="14"/>
        <v>0.75</v>
      </c>
      <c r="AR20" s="66">
        <v>4</v>
      </c>
      <c r="AS20" s="66">
        <v>1</v>
      </c>
      <c r="AT20" s="50">
        <f t="shared" si="15"/>
        <v>0.25</v>
      </c>
      <c r="AU20" s="66">
        <v>2</v>
      </c>
      <c r="AV20" s="66">
        <v>1</v>
      </c>
      <c r="AW20" s="50">
        <f t="shared" si="16"/>
        <v>0.5</v>
      </c>
      <c r="AX20" s="18">
        <f t="shared" si="17"/>
        <v>0.5</v>
      </c>
      <c r="AY20" s="8">
        <v>0.15</v>
      </c>
      <c r="AZ20" s="8">
        <f t="shared" si="18"/>
        <v>7.4999999999999997E-2</v>
      </c>
      <c r="BA20" s="66">
        <v>2</v>
      </c>
      <c r="BB20" s="66">
        <v>0</v>
      </c>
      <c r="BC20" s="50">
        <f t="shared" si="19"/>
        <v>0</v>
      </c>
      <c r="BD20" s="66">
        <v>1</v>
      </c>
      <c r="BE20" s="66">
        <v>0</v>
      </c>
      <c r="BF20" s="50">
        <f t="shared" si="20"/>
        <v>0</v>
      </c>
      <c r="BG20" s="18">
        <f t="shared" si="21"/>
        <v>0</v>
      </c>
      <c r="BH20" s="8">
        <v>0.15</v>
      </c>
      <c r="BI20" s="8">
        <f t="shared" si="22"/>
        <v>0</v>
      </c>
      <c r="BJ20" s="34">
        <f t="shared" si="23"/>
        <v>0.3125</v>
      </c>
      <c r="BK20" s="33">
        <f t="shared" si="24"/>
        <v>0.82500000000000007</v>
      </c>
    </row>
    <row r="21" spans="1:63">
      <c r="A21" s="30">
        <v>17</v>
      </c>
      <c r="B21" s="48" t="s">
        <v>169</v>
      </c>
      <c r="C21" s="48" t="s">
        <v>174</v>
      </c>
      <c r="D21" s="23"/>
      <c r="E21" s="66">
        <v>2</v>
      </c>
      <c r="F21" s="66">
        <v>0</v>
      </c>
      <c r="G21" s="50">
        <f t="shared" si="0"/>
        <v>0</v>
      </c>
      <c r="H21" s="66">
        <v>2</v>
      </c>
      <c r="I21" s="66">
        <v>1</v>
      </c>
      <c r="J21" s="50">
        <f t="shared" si="1"/>
        <v>0.5</v>
      </c>
      <c r="K21" s="34">
        <f t="shared" si="2"/>
        <v>0.25</v>
      </c>
      <c r="L21" s="50">
        <v>0.45</v>
      </c>
      <c r="M21" s="50">
        <f t="shared" si="3"/>
        <v>0.1125</v>
      </c>
      <c r="N21" s="67">
        <v>1</v>
      </c>
      <c r="O21" s="96">
        <v>0</v>
      </c>
      <c r="P21" s="50">
        <f t="shared" si="4"/>
        <v>0</v>
      </c>
      <c r="Q21" s="66">
        <v>3</v>
      </c>
      <c r="R21" s="66">
        <v>2</v>
      </c>
      <c r="S21" s="50">
        <f t="shared" si="5"/>
        <v>0.66666666666666674</v>
      </c>
      <c r="T21" s="67">
        <v>1</v>
      </c>
      <c r="U21" s="66">
        <v>1</v>
      </c>
      <c r="V21" s="50">
        <f t="shared" si="6"/>
        <v>1</v>
      </c>
      <c r="W21" s="54">
        <v>1</v>
      </c>
      <c r="X21" s="66">
        <v>4</v>
      </c>
      <c r="Y21" s="50">
        <f t="shared" si="7"/>
        <v>4</v>
      </c>
      <c r="Z21" s="54">
        <v>1</v>
      </c>
      <c r="AA21" s="66">
        <v>0</v>
      </c>
      <c r="AB21" s="50">
        <f t="shared" si="8"/>
        <v>0</v>
      </c>
      <c r="AC21" s="54">
        <v>1</v>
      </c>
      <c r="AD21" s="66">
        <v>0</v>
      </c>
      <c r="AE21" s="50">
        <f t="shared" si="9"/>
        <v>0</v>
      </c>
      <c r="AF21" s="54">
        <v>2</v>
      </c>
      <c r="AG21" s="66">
        <v>0</v>
      </c>
      <c r="AH21" s="50">
        <f t="shared" si="10"/>
        <v>0</v>
      </c>
      <c r="AI21" s="54">
        <v>2</v>
      </c>
      <c r="AJ21" s="66">
        <v>1</v>
      </c>
      <c r="AK21" s="50">
        <f t="shared" si="11"/>
        <v>0.5</v>
      </c>
      <c r="AL21" s="34">
        <f t="shared" si="12"/>
        <v>0.77083333333333337</v>
      </c>
      <c r="AM21" s="50">
        <v>0.25</v>
      </c>
      <c r="AN21" s="50">
        <f t="shared" si="13"/>
        <v>0.19270833333333334</v>
      </c>
      <c r="AO21" s="66">
        <v>4</v>
      </c>
      <c r="AP21" s="96">
        <v>0</v>
      </c>
      <c r="AQ21" s="50">
        <f t="shared" si="14"/>
        <v>0</v>
      </c>
      <c r="AR21" s="66">
        <v>4</v>
      </c>
      <c r="AS21" s="96">
        <v>1</v>
      </c>
      <c r="AT21" s="50">
        <f t="shared" si="15"/>
        <v>0.25</v>
      </c>
      <c r="AU21" s="66">
        <v>2</v>
      </c>
      <c r="AV21" s="66">
        <v>2</v>
      </c>
      <c r="AW21" s="50">
        <f t="shared" si="16"/>
        <v>1</v>
      </c>
      <c r="AX21" s="34">
        <f t="shared" si="17"/>
        <v>0.41666666666666669</v>
      </c>
      <c r="AY21" s="50">
        <v>0.15</v>
      </c>
      <c r="AZ21" s="50">
        <f t="shared" si="18"/>
        <v>6.25E-2</v>
      </c>
      <c r="BA21" s="66">
        <v>2</v>
      </c>
      <c r="BB21" s="66">
        <v>1</v>
      </c>
      <c r="BC21" s="50">
        <f t="shared" si="19"/>
        <v>0.5</v>
      </c>
      <c r="BD21" s="66">
        <v>1</v>
      </c>
      <c r="BE21" s="66">
        <v>0</v>
      </c>
      <c r="BF21" s="50">
        <f t="shared" si="20"/>
        <v>0</v>
      </c>
      <c r="BG21" s="34">
        <f t="shared" si="21"/>
        <v>0.25</v>
      </c>
      <c r="BH21" s="50">
        <v>0.15</v>
      </c>
      <c r="BI21" s="50">
        <f t="shared" si="22"/>
        <v>3.7499999999999999E-2</v>
      </c>
      <c r="BJ21" s="34">
        <f t="shared" si="23"/>
        <v>0.421875</v>
      </c>
      <c r="BK21" s="33">
        <f t="shared" si="24"/>
        <v>0.81041666666666667</v>
      </c>
    </row>
    <row r="22" spans="1:63">
      <c r="A22" s="30">
        <v>18</v>
      </c>
      <c r="B22" s="53" t="s">
        <v>105</v>
      </c>
      <c r="C22" s="47" t="s">
        <v>100</v>
      </c>
      <c r="D22" s="67">
        <v>1.5</v>
      </c>
      <c r="E22" s="66">
        <v>2</v>
      </c>
      <c r="F22" s="67">
        <v>1</v>
      </c>
      <c r="G22" s="50">
        <f t="shared" si="0"/>
        <v>0.5</v>
      </c>
      <c r="H22" s="66">
        <v>2</v>
      </c>
      <c r="I22" s="98"/>
      <c r="J22" s="50">
        <f t="shared" si="1"/>
        <v>0</v>
      </c>
      <c r="K22" s="18">
        <f t="shared" si="2"/>
        <v>0.25</v>
      </c>
      <c r="L22" s="8">
        <v>0.45</v>
      </c>
      <c r="M22" s="8">
        <f t="shared" si="3"/>
        <v>0.1125</v>
      </c>
      <c r="N22" s="67">
        <v>1</v>
      </c>
      <c r="O22" s="67">
        <v>0</v>
      </c>
      <c r="P22" s="50">
        <f t="shared" si="4"/>
        <v>0</v>
      </c>
      <c r="Q22" s="66">
        <v>3</v>
      </c>
      <c r="R22" s="98">
        <v>6</v>
      </c>
      <c r="S22" s="50">
        <f t="shared" si="5"/>
        <v>2</v>
      </c>
      <c r="T22" s="67">
        <v>1</v>
      </c>
      <c r="U22" s="67">
        <v>2</v>
      </c>
      <c r="V22" s="50">
        <f t="shared" si="6"/>
        <v>2</v>
      </c>
      <c r="W22" s="54">
        <v>1</v>
      </c>
      <c r="X22" s="52">
        <v>2</v>
      </c>
      <c r="Y22" s="50">
        <f t="shared" si="7"/>
        <v>2</v>
      </c>
      <c r="Z22" s="54">
        <v>1</v>
      </c>
      <c r="AA22" s="56"/>
      <c r="AB22" s="50">
        <f t="shared" si="8"/>
        <v>0</v>
      </c>
      <c r="AC22" s="54">
        <v>1</v>
      </c>
      <c r="AD22" s="98"/>
      <c r="AE22" s="50">
        <f t="shared" si="9"/>
        <v>0</v>
      </c>
      <c r="AF22" s="54">
        <v>2</v>
      </c>
      <c r="AG22" s="98"/>
      <c r="AH22" s="50">
        <f t="shared" si="10"/>
        <v>0</v>
      </c>
      <c r="AI22" s="54">
        <v>2</v>
      </c>
      <c r="AJ22" s="55"/>
      <c r="AK22" s="50">
        <f t="shared" si="11"/>
        <v>0</v>
      </c>
      <c r="AL22" s="18">
        <f t="shared" si="12"/>
        <v>0.75</v>
      </c>
      <c r="AM22" s="8">
        <v>0.25</v>
      </c>
      <c r="AN22" s="8">
        <f t="shared" si="13"/>
        <v>0.1875</v>
      </c>
      <c r="AO22" s="66">
        <v>4</v>
      </c>
      <c r="AP22" s="67">
        <v>3</v>
      </c>
      <c r="AQ22" s="50">
        <f t="shared" si="14"/>
        <v>0.75</v>
      </c>
      <c r="AR22" s="66">
        <v>4</v>
      </c>
      <c r="AS22" s="66"/>
      <c r="AT22" s="50">
        <f t="shared" si="15"/>
        <v>0</v>
      </c>
      <c r="AU22" s="66">
        <v>2</v>
      </c>
      <c r="AV22" s="67">
        <v>1</v>
      </c>
      <c r="AW22" s="50">
        <f t="shared" si="16"/>
        <v>0.5</v>
      </c>
      <c r="AX22" s="18">
        <f t="shared" si="17"/>
        <v>0.41666666666666669</v>
      </c>
      <c r="AY22" s="8">
        <v>0.15</v>
      </c>
      <c r="AZ22" s="8">
        <f t="shared" si="18"/>
        <v>6.25E-2</v>
      </c>
      <c r="BA22" s="66">
        <v>2</v>
      </c>
      <c r="BB22" s="67">
        <v>1</v>
      </c>
      <c r="BC22" s="50">
        <f t="shared" si="19"/>
        <v>0.5</v>
      </c>
      <c r="BD22" s="66">
        <v>1</v>
      </c>
      <c r="BE22" s="98"/>
      <c r="BF22" s="50">
        <f t="shared" si="20"/>
        <v>0</v>
      </c>
      <c r="BG22" s="18">
        <f t="shared" si="21"/>
        <v>0.25</v>
      </c>
      <c r="BH22" s="8">
        <v>0.15</v>
      </c>
      <c r="BI22" s="8">
        <f t="shared" si="22"/>
        <v>3.7499999999999999E-2</v>
      </c>
      <c r="BJ22" s="34">
        <f t="shared" si="23"/>
        <v>0.41666666666666669</v>
      </c>
      <c r="BK22" s="33">
        <f t="shared" si="24"/>
        <v>0.79999999999999993</v>
      </c>
    </row>
    <row r="23" spans="1:63" s="11" customFormat="1">
      <c r="A23" s="96">
        <v>19</v>
      </c>
      <c r="B23" s="48" t="s">
        <v>158</v>
      </c>
      <c r="C23" s="48" t="s">
        <v>162</v>
      </c>
      <c r="D23" s="66">
        <v>1</v>
      </c>
      <c r="E23" s="66">
        <v>2</v>
      </c>
      <c r="F23" s="66">
        <v>0</v>
      </c>
      <c r="G23" s="50">
        <f t="shared" si="0"/>
        <v>0</v>
      </c>
      <c r="H23" s="66">
        <v>2</v>
      </c>
      <c r="I23" s="66">
        <v>1</v>
      </c>
      <c r="J23" s="50">
        <f t="shared" si="1"/>
        <v>0.5</v>
      </c>
      <c r="K23" s="34">
        <f t="shared" si="2"/>
        <v>0.25</v>
      </c>
      <c r="L23" s="50">
        <v>0.45</v>
      </c>
      <c r="M23" s="50">
        <f t="shared" si="3"/>
        <v>0.1125</v>
      </c>
      <c r="N23" s="67">
        <v>1</v>
      </c>
      <c r="O23" s="66">
        <v>0</v>
      </c>
      <c r="P23" s="50">
        <f t="shared" si="4"/>
        <v>0</v>
      </c>
      <c r="Q23" s="66">
        <v>3</v>
      </c>
      <c r="R23" s="66">
        <v>4</v>
      </c>
      <c r="S23" s="50">
        <f t="shared" si="5"/>
        <v>1.3333333333333335</v>
      </c>
      <c r="T23" s="67">
        <v>1</v>
      </c>
      <c r="U23" s="52">
        <v>0</v>
      </c>
      <c r="V23" s="50">
        <f t="shared" si="6"/>
        <v>0</v>
      </c>
      <c r="W23" s="54">
        <v>1</v>
      </c>
      <c r="X23" s="66">
        <v>3</v>
      </c>
      <c r="Y23" s="50">
        <f t="shared" si="7"/>
        <v>3</v>
      </c>
      <c r="Z23" s="54">
        <v>1</v>
      </c>
      <c r="AA23" s="66">
        <v>0</v>
      </c>
      <c r="AB23" s="50">
        <f t="shared" si="8"/>
        <v>0</v>
      </c>
      <c r="AC23" s="54">
        <v>1</v>
      </c>
      <c r="AD23" s="96">
        <v>0</v>
      </c>
      <c r="AE23" s="50">
        <f t="shared" si="9"/>
        <v>0</v>
      </c>
      <c r="AF23" s="54">
        <v>2</v>
      </c>
      <c r="AG23" s="96">
        <v>0</v>
      </c>
      <c r="AH23" s="50">
        <f t="shared" si="10"/>
        <v>0</v>
      </c>
      <c r="AI23" s="54">
        <v>2</v>
      </c>
      <c r="AJ23" s="66">
        <v>1</v>
      </c>
      <c r="AK23" s="50">
        <f t="shared" si="11"/>
        <v>0.5</v>
      </c>
      <c r="AL23" s="34">
        <f t="shared" si="12"/>
        <v>0.60416666666666674</v>
      </c>
      <c r="AM23" s="50">
        <v>0.25</v>
      </c>
      <c r="AN23" s="50">
        <f t="shared" si="13"/>
        <v>0.15104166666666669</v>
      </c>
      <c r="AO23" s="66">
        <v>4</v>
      </c>
      <c r="AP23" s="66">
        <v>4</v>
      </c>
      <c r="AQ23" s="50">
        <f t="shared" si="14"/>
        <v>1</v>
      </c>
      <c r="AR23" s="66">
        <v>4</v>
      </c>
      <c r="AS23" s="66">
        <v>0</v>
      </c>
      <c r="AT23" s="50">
        <f t="shared" si="15"/>
        <v>0</v>
      </c>
      <c r="AU23" s="66">
        <v>2</v>
      </c>
      <c r="AV23" s="66">
        <v>1</v>
      </c>
      <c r="AW23" s="50">
        <f t="shared" si="16"/>
        <v>0.5</v>
      </c>
      <c r="AX23" s="34">
        <f t="shared" si="17"/>
        <v>0.5</v>
      </c>
      <c r="AY23" s="50">
        <v>0.15</v>
      </c>
      <c r="AZ23" s="50">
        <f t="shared" si="18"/>
        <v>7.4999999999999997E-2</v>
      </c>
      <c r="BA23" s="66">
        <v>2</v>
      </c>
      <c r="BB23" s="66">
        <v>1</v>
      </c>
      <c r="BC23" s="50">
        <f t="shared" si="19"/>
        <v>0.5</v>
      </c>
      <c r="BD23" s="66">
        <v>1</v>
      </c>
      <c r="BE23" s="66">
        <v>0</v>
      </c>
      <c r="BF23" s="50">
        <f t="shared" si="20"/>
        <v>0</v>
      </c>
      <c r="BG23" s="34">
        <f t="shared" si="21"/>
        <v>0.25</v>
      </c>
      <c r="BH23" s="50">
        <v>0.15</v>
      </c>
      <c r="BI23" s="50">
        <f t="shared" si="22"/>
        <v>3.7499999999999999E-2</v>
      </c>
      <c r="BJ23" s="34">
        <f t="shared" si="23"/>
        <v>0.40104166666666669</v>
      </c>
      <c r="BK23" s="33">
        <f t="shared" si="24"/>
        <v>0.75208333333333333</v>
      </c>
    </row>
    <row r="24" spans="1:63">
      <c r="A24" s="30">
        <v>20</v>
      </c>
      <c r="B24" s="48" t="s">
        <v>183</v>
      </c>
      <c r="C24" s="48" t="s">
        <v>132</v>
      </c>
      <c r="D24" s="66">
        <v>1.5</v>
      </c>
      <c r="E24" s="66">
        <v>2</v>
      </c>
      <c r="F24" s="66">
        <v>0</v>
      </c>
      <c r="G24" s="50">
        <f t="shared" si="0"/>
        <v>0</v>
      </c>
      <c r="H24" s="66">
        <v>2</v>
      </c>
      <c r="I24" s="66">
        <v>0</v>
      </c>
      <c r="J24" s="50">
        <f t="shared" si="1"/>
        <v>0</v>
      </c>
      <c r="K24" s="18">
        <f t="shared" si="2"/>
        <v>0</v>
      </c>
      <c r="L24" s="8">
        <v>0.45</v>
      </c>
      <c r="M24" s="8">
        <f t="shared" si="3"/>
        <v>0</v>
      </c>
      <c r="N24" s="67">
        <v>1</v>
      </c>
      <c r="O24" s="66">
        <v>2</v>
      </c>
      <c r="P24" s="50">
        <f t="shared" si="4"/>
        <v>2</v>
      </c>
      <c r="Q24" s="66">
        <v>3</v>
      </c>
      <c r="R24" s="66"/>
      <c r="S24" s="50">
        <f t="shared" si="5"/>
        <v>0</v>
      </c>
      <c r="T24" s="67">
        <v>1</v>
      </c>
      <c r="U24" s="66">
        <v>1</v>
      </c>
      <c r="V24" s="50">
        <f t="shared" si="6"/>
        <v>1</v>
      </c>
      <c r="W24" s="54">
        <v>1</v>
      </c>
      <c r="X24" s="98"/>
      <c r="Y24" s="50">
        <f t="shared" si="7"/>
        <v>0</v>
      </c>
      <c r="Z24" s="54">
        <v>1</v>
      </c>
      <c r="AA24" s="54">
        <v>1</v>
      </c>
      <c r="AB24" s="50">
        <f t="shared" si="8"/>
        <v>1</v>
      </c>
      <c r="AC24" s="54">
        <v>1</v>
      </c>
      <c r="AD24" s="98"/>
      <c r="AE24" s="50">
        <f t="shared" si="9"/>
        <v>0</v>
      </c>
      <c r="AF24" s="54">
        <v>2</v>
      </c>
      <c r="AG24" s="76">
        <v>2</v>
      </c>
      <c r="AH24" s="50">
        <f t="shared" si="10"/>
        <v>1</v>
      </c>
      <c r="AI24" s="54">
        <v>2</v>
      </c>
      <c r="AJ24" s="98"/>
      <c r="AK24" s="50">
        <f t="shared" si="11"/>
        <v>0</v>
      </c>
      <c r="AL24" s="18">
        <f t="shared" si="12"/>
        <v>0.625</v>
      </c>
      <c r="AM24" s="8">
        <v>0.25</v>
      </c>
      <c r="AN24" s="8">
        <f t="shared" si="13"/>
        <v>0.15625</v>
      </c>
      <c r="AO24" s="66">
        <v>4</v>
      </c>
      <c r="AP24" s="66">
        <v>4</v>
      </c>
      <c r="AQ24" s="50">
        <f t="shared" si="14"/>
        <v>1</v>
      </c>
      <c r="AR24" s="66">
        <v>4</v>
      </c>
      <c r="AS24" s="66">
        <v>5</v>
      </c>
      <c r="AT24" s="50">
        <f t="shared" si="15"/>
        <v>1.25</v>
      </c>
      <c r="AU24" s="66">
        <v>2</v>
      </c>
      <c r="AV24" s="66">
        <v>4</v>
      </c>
      <c r="AW24" s="50">
        <f t="shared" si="16"/>
        <v>2</v>
      </c>
      <c r="AX24" s="18">
        <f t="shared" si="17"/>
        <v>1.4166666666666667</v>
      </c>
      <c r="AY24" s="8">
        <v>0.15</v>
      </c>
      <c r="AZ24" s="8">
        <f t="shared" si="18"/>
        <v>0.21249999999999999</v>
      </c>
      <c r="BA24" s="66">
        <v>2</v>
      </c>
      <c r="BB24" s="77">
        <v>0</v>
      </c>
      <c r="BC24" s="50">
        <f t="shared" si="19"/>
        <v>0</v>
      </c>
      <c r="BD24" s="66">
        <v>1</v>
      </c>
      <c r="BE24" s="77">
        <v>0</v>
      </c>
      <c r="BF24" s="50">
        <f t="shared" si="20"/>
        <v>0</v>
      </c>
      <c r="BG24" s="18">
        <f t="shared" si="21"/>
        <v>0</v>
      </c>
      <c r="BH24" s="8">
        <v>0.15</v>
      </c>
      <c r="BI24" s="8">
        <f t="shared" si="22"/>
        <v>0</v>
      </c>
      <c r="BJ24" s="34">
        <f t="shared" si="23"/>
        <v>0.51041666666666674</v>
      </c>
      <c r="BK24" s="33">
        <f t="shared" si="24"/>
        <v>0.73750000000000004</v>
      </c>
    </row>
    <row r="25" spans="1:63">
      <c r="A25" s="30">
        <v>21</v>
      </c>
      <c r="B25" s="48" t="s">
        <v>102</v>
      </c>
      <c r="C25" s="47" t="s">
        <v>100</v>
      </c>
      <c r="D25" s="66">
        <v>1.25</v>
      </c>
      <c r="E25" s="66">
        <v>2</v>
      </c>
      <c r="F25" s="66">
        <v>1</v>
      </c>
      <c r="G25" s="50">
        <f t="shared" si="0"/>
        <v>0.5</v>
      </c>
      <c r="H25" s="66">
        <v>2</v>
      </c>
      <c r="I25" s="98"/>
      <c r="J25" s="50">
        <f t="shared" si="1"/>
        <v>0</v>
      </c>
      <c r="K25" s="18">
        <f t="shared" si="2"/>
        <v>0.25</v>
      </c>
      <c r="L25" s="8">
        <v>0.45</v>
      </c>
      <c r="M25" s="8">
        <f t="shared" si="3"/>
        <v>0.1125</v>
      </c>
      <c r="N25" s="67">
        <v>1</v>
      </c>
      <c r="O25" s="66">
        <v>0</v>
      </c>
      <c r="P25" s="50">
        <f t="shared" si="4"/>
        <v>0</v>
      </c>
      <c r="Q25" s="66">
        <v>3</v>
      </c>
      <c r="R25" s="96">
        <v>4</v>
      </c>
      <c r="S25" s="50">
        <f t="shared" si="5"/>
        <v>1.3333333333333335</v>
      </c>
      <c r="T25" s="67">
        <v>1</v>
      </c>
      <c r="U25" s="66">
        <v>1</v>
      </c>
      <c r="V25" s="50">
        <f t="shared" si="6"/>
        <v>1</v>
      </c>
      <c r="W25" s="54">
        <v>1</v>
      </c>
      <c r="X25" s="66">
        <v>2</v>
      </c>
      <c r="Y25" s="50">
        <f t="shared" si="7"/>
        <v>2</v>
      </c>
      <c r="Z25" s="54">
        <v>1</v>
      </c>
      <c r="AA25" s="66"/>
      <c r="AB25" s="50">
        <f t="shared" si="8"/>
        <v>0</v>
      </c>
      <c r="AC25" s="54">
        <v>1</v>
      </c>
      <c r="AD25" s="98"/>
      <c r="AE25" s="50">
        <f t="shared" si="9"/>
        <v>0</v>
      </c>
      <c r="AF25" s="54">
        <v>2</v>
      </c>
      <c r="AG25" s="98"/>
      <c r="AH25" s="50">
        <f t="shared" si="10"/>
        <v>0</v>
      </c>
      <c r="AI25" s="54">
        <v>2</v>
      </c>
      <c r="AJ25" s="66"/>
      <c r="AK25" s="50">
        <f t="shared" si="11"/>
        <v>0</v>
      </c>
      <c r="AL25" s="18">
        <f t="shared" si="12"/>
        <v>0.54166666666666674</v>
      </c>
      <c r="AM25" s="8">
        <v>0.25</v>
      </c>
      <c r="AN25" s="8">
        <f t="shared" si="13"/>
        <v>0.13541666666666669</v>
      </c>
      <c r="AO25" s="66">
        <v>4</v>
      </c>
      <c r="AP25" s="66">
        <v>2</v>
      </c>
      <c r="AQ25" s="50">
        <f t="shared" si="14"/>
        <v>0.5</v>
      </c>
      <c r="AR25" s="66">
        <v>4</v>
      </c>
      <c r="AS25" s="98"/>
      <c r="AT25" s="50">
        <f t="shared" si="15"/>
        <v>0</v>
      </c>
      <c r="AU25" s="66">
        <v>2</v>
      </c>
      <c r="AV25" s="66">
        <v>2</v>
      </c>
      <c r="AW25" s="50">
        <f t="shared" si="16"/>
        <v>1</v>
      </c>
      <c r="AX25" s="18">
        <f t="shared" si="17"/>
        <v>0.5</v>
      </c>
      <c r="AY25" s="8">
        <v>0.15</v>
      </c>
      <c r="AZ25" s="8">
        <f t="shared" si="18"/>
        <v>7.4999999999999997E-2</v>
      </c>
      <c r="BA25" s="66">
        <v>2</v>
      </c>
      <c r="BB25" s="66">
        <v>1</v>
      </c>
      <c r="BC25" s="50">
        <f t="shared" si="19"/>
        <v>0.5</v>
      </c>
      <c r="BD25" s="66">
        <v>1</v>
      </c>
      <c r="BE25" s="98"/>
      <c r="BF25" s="50">
        <f t="shared" si="20"/>
        <v>0</v>
      </c>
      <c r="BG25" s="18">
        <f t="shared" si="21"/>
        <v>0.25</v>
      </c>
      <c r="BH25" s="8">
        <v>0.15</v>
      </c>
      <c r="BI25" s="8">
        <f t="shared" si="22"/>
        <v>3.7499999999999999E-2</v>
      </c>
      <c r="BJ25" s="34">
        <f t="shared" si="23"/>
        <v>0.38541666666666669</v>
      </c>
      <c r="BK25" s="33">
        <f t="shared" si="24"/>
        <v>0.72083333333333333</v>
      </c>
    </row>
    <row r="26" spans="1:63">
      <c r="A26" s="30">
        <v>22</v>
      </c>
      <c r="B26" s="53" t="s">
        <v>139</v>
      </c>
      <c r="C26" s="48" t="s">
        <v>144</v>
      </c>
      <c r="D26" s="66">
        <v>1</v>
      </c>
      <c r="E26" s="66">
        <v>2</v>
      </c>
      <c r="F26" s="67">
        <v>1</v>
      </c>
      <c r="G26" s="50">
        <f t="shared" si="0"/>
        <v>0.5</v>
      </c>
      <c r="H26" s="66">
        <v>2</v>
      </c>
      <c r="I26" s="67">
        <v>0</v>
      </c>
      <c r="J26" s="50">
        <f t="shared" si="1"/>
        <v>0</v>
      </c>
      <c r="K26" s="18">
        <f t="shared" si="2"/>
        <v>0.25</v>
      </c>
      <c r="L26" s="8">
        <v>0.45</v>
      </c>
      <c r="M26" s="8">
        <f t="shared" si="3"/>
        <v>0.1125</v>
      </c>
      <c r="N26" s="67">
        <v>1</v>
      </c>
      <c r="O26" s="98"/>
      <c r="P26" s="50">
        <f t="shared" si="4"/>
        <v>0</v>
      </c>
      <c r="Q26" s="66">
        <v>3</v>
      </c>
      <c r="R26" s="67"/>
      <c r="S26" s="50">
        <f t="shared" si="5"/>
        <v>0</v>
      </c>
      <c r="T26" s="67">
        <v>1</v>
      </c>
      <c r="U26" s="98"/>
      <c r="V26" s="50">
        <f t="shared" si="6"/>
        <v>0</v>
      </c>
      <c r="W26" s="54">
        <v>1</v>
      </c>
      <c r="X26" s="52"/>
      <c r="Y26" s="50">
        <f t="shared" si="7"/>
        <v>0</v>
      </c>
      <c r="Z26" s="54">
        <v>1</v>
      </c>
      <c r="AA26" s="56">
        <v>0</v>
      </c>
      <c r="AB26" s="50">
        <f t="shared" si="8"/>
        <v>0</v>
      </c>
      <c r="AC26" s="54">
        <v>1</v>
      </c>
      <c r="AD26" s="98"/>
      <c r="AE26" s="50">
        <f t="shared" si="9"/>
        <v>0</v>
      </c>
      <c r="AF26" s="54">
        <v>2</v>
      </c>
      <c r="AG26" s="98"/>
      <c r="AH26" s="50">
        <f t="shared" si="10"/>
        <v>0</v>
      </c>
      <c r="AI26" s="54">
        <v>2</v>
      </c>
      <c r="AJ26" s="98"/>
      <c r="AK26" s="50">
        <f t="shared" si="11"/>
        <v>0</v>
      </c>
      <c r="AL26" s="18">
        <f t="shared" si="12"/>
        <v>0</v>
      </c>
      <c r="AM26" s="8">
        <v>0.25</v>
      </c>
      <c r="AN26" s="8">
        <f t="shared" si="13"/>
        <v>0</v>
      </c>
      <c r="AO26" s="66">
        <v>4</v>
      </c>
      <c r="AP26" s="67">
        <v>5</v>
      </c>
      <c r="AQ26" s="50">
        <f t="shared" si="14"/>
        <v>1.25</v>
      </c>
      <c r="AR26" s="66">
        <v>4</v>
      </c>
      <c r="AS26" s="67">
        <v>2</v>
      </c>
      <c r="AT26" s="50">
        <f t="shared" si="15"/>
        <v>0.5</v>
      </c>
      <c r="AU26" s="66">
        <v>2</v>
      </c>
      <c r="AV26" s="67">
        <v>2</v>
      </c>
      <c r="AW26" s="50">
        <f t="shared" si="16"/>
        <v>1</v>
      </c>
      <c r="AX26" s="18">
        <f t="shared" si="17"/>
        <v>0.91666666666666663</v>
      </c>
      <c r="AY26" s="8">
        <v>0.15</v>
      </c>
      <c r="AZ26" s="8">
        <f t="shared" si="18"/>
        <v>0.13749999999999998</v>
      </c>
      <c r="BA26" s="66">
        <v>2</v>
      </c>
      <c r="BB26" s="67">
        <v>0</v>
      </c>
      <c r="BC26" s="50">
        <f t="shared" si="19"/>
        <v>0</v>
      </c>
      <c r="BD26" s="66">
        <v>1</v>
      </c>
      <c r="BE26" s="66">
        <v>1</v>
      </c>
      <c r="BF26" s="50">
        <f t="shared" si="20"/>
        <v>1</v>
      </c>
      <c r="BG26" s="18">
        <f t="shared" si="21"/>
        <v>0.5</v>
      </c>
      <c r="BH26" s="8">
        <v>0.15</v>
      </c>
      <c r="BI26" s="8">
        <f t="shared" si="22"/>
        <v>7.4999999999999997E-2</v>
      </c>
      <c r="BJ26" s="34">
        <f t="shared" si="23"/>
        <v>0.41666666666666663</v>
      </c>
      <c r="BK26" s="33">
        <f t="shared" si="24"/>
        <v>0.64999999999999991</v>
      </c>
    </row>
    <row r="27" spans="1:63" s="11" customFormat="1">
      <c r="A27" s="96">
        <v>23</v>
      </c>
      <c r="B27" s="38" t="s">
        <v>92</v>
      </c>
      <c r="C27" s="48" t="s">
        <v>93</v>
      </c>
      <c r="D27" s="67">
        <v>1</v>
      </c>
      <c r="E27" s="66">
        <v>2</v>
      </c>
      <c r="F27" s="98"/>
      <c r="G27" s="50">
        <f t="shared" si="0"/>
        <v>0</v>
      </c>
      <c r="H27" s="66">
        <v>2</v>
      </c>
      <c r="I27" s="98"/>
      <c r="J27" s="50">
        <f t="shared" si="1"/>
        <v>0</v>
      </c>
      <c r="K27" s="18">
        <f t="shared" si="2"/>
        <v>0</v>
      </c>
      <c r="L27" s="8">
        <v>0.45</v>
      </c>
      <c r="M27" s="8">
        <f t="shared" si="3"/>
        <v>0</v>
      </c>
      <c r="N27" s="67">
        <v>1</v>
      </c>
      <c r="O27" s="66"/>
      <c r="P27" s="50">
        <f t="shared" si="4"/>
        <v>0</v>
      </c>
      <c r="Q27" s="66">
        <v>3</v>
      </c>
      <c r="R27" s="98"/>
      <c r="S27" s="50">
        <f t="shared" si="5"/>
        <v>0</v>
      </c>
      <c r="T27" s="67">
        <v>1</v>
      </c>
      <c r="U27" s="66"/>
      <c r="V27" s="50">
        <f t="shared" si="6"/>
        <v>0</v>
      </c>
      <c r="W27" s="54">
        <v>1</v>
      </c>
      <c r="X27" s="65">
        <v>5</v>
      </c>
      <c r="Y27" s="50">
        <f t="shared" si="7"/>
        <v>5</v>
      </c>
      <c r="Z27" s="54">
        <v>1</v>
      </c>
      <c r="AA27" s="98"/>
      <c r="AB27" s="50">
        <f t="shared" si="8"/>
        <v>0</v>
      </c>
      <c r="AC27" s="54">
        <v>1</v>
      </c>
      <c r="AD27" s="98"/>
      <c r="AE27" s="50">
        <f t="shared" si="9"/>
        <v>0</v>
      </c>
      <c r="AF27" s="54">
        <v>2</v>
      </c>
      <c r="AG27" s="98"/>
      <c r="AH27" s="50">
        <f t="shared" si="10"/>
        <v>0</v>
      </c>
      <c r="AI27" s="54">
        <v>2</v>
      </c>
      <c r="AJ27" s="98"/>
      <c r="AK27" s="50">
        <f t="shared" si="11"/>
        <v>0</v>
      </c>
      <c r="AL27" s="18">
        <f t="shared" si="12"/>
        <v>0.625</v>
      </c>
      <c r="AM27" s="8">
        <v>0.25</v>
      </c>
      <c r="AN27" s="8">
        <f t="shared" si="13"/>
        <v>0.15625</v>
      </c>
      <c r="AO27" s="66">
        <v>4</v>
      </c>
      <c r="AP27" s="65">
        <v>1</v>
      </c>
      <c r="AQ27" s="50">
        <f t="shared" si="14"/>
        <v>0.25</v>
      </c>
      <c r="AR27" s="66">
        <v>4</v>
      </c>
      <c r="AS27" s="66"/>
      <c r="AT27" s="50">
        <f t="shared" si="15"/>
        <v>0</v>
      </c>
      <c r="AU27" s="66">
        <v>2</v>
      </c>
      <c r="AV27" s="66"/>
      <c r="AW27" s="50">
        <f t="shared" si="16"/>
        <v>0</v>
      </c>
      <c r="AX27" s="18">
        <f t="shared" si="17"/>
        <v>8.3333333333333329E-2</v>
      </c>
      <c r="AY27" s="8">
        <v>0.15</v>
      </c>
      <c r="AZ27" s="8">
        <f t="shared" si="18"/>
        <v>1.2499999999999999E-2</v>
      </c>
      <c r="BA27" s="66">
        <v>2</v>
      </c>
      <c r="BB27" s="64">
        <v>4</v>
      </c>
      <c r="BC27" s="50">
        <f t="shared" si="19"/>
        <v>2</v>
      </c>
      <c r="BD27" s="66">
        <v>1</v>
      </c>
      <c r="BE27" s="98"/>
      <c r="BF27" s="50">
        <f t="shared" si="20"/>
        <v>0</v>
      </c>
      <c r="BG27" s="18">
        <f t="shared" si="21"/>
        <v>1</v>
      </c>
      <c r="BH27" s="8">
        <v>0.15</v>
      </c>
      <c r="BI27" s="8">
        <f t="shared" si="22"/>
        <v>0.15</v>
      </c>
      <c r="BJ27" s="34">
        <f t="shared" si="23"/>
        <v>0.42708333333333331</v>
      </c>
      <c r="BK27" s="33">
        <f t="shared" si="24"/>
        <v>0.63749999999999996</v>
      </c>
    </row>
    <row r="28" spans="1:63">
      <c r="A28" s="30">
        <v>24</v>
      </c>
      <c r="B28" s="48" t="s">
        <v>57</v>
      </c>
      <c r="C28" s="47" t="s">
        <v>58</v>
      </c>
      <c r="D28" s="66">
        <v>0.75</v>
      </c>
      <c r="E28" s="66">
        <v>2</v>
      </c>
      <c r="F28" s="66">
        <v>0</v>
      </c>
      <c r="G28" s="50">
        <f t="shared" si="0"/>
        <v>0</v>
      </c>
      <c r="H28" s="66">
        <v>2</v>
      </c>
      <c r="I28" s="66">
        <v>2</v>
      </c>
      <c r="J28" s="50">
        <f t="shared" si="1"/>
        <v>1</v>
      </c>
      <c r="K28" s="18">
        <f t="shared" si="2"/>
        <v>0.5</v>
      </c>
      <c r="L28" s="8">
        <v>0.45</v>
      </c>
      <c r="M28" s="8">
        <f t="shared" si="3"/>
        <v>0.22500000000000001</v>
      </c>
      <c r="N28" s="66">
        <v>1</v>
      </c>
      <c r="O28" s="66">
        <v>0</v>
      </c>
      <c r="P28" s="50">
        <f t="shared" si="4"/>
        <v>0</v>
      </c>
      <c r="Q28" s="66">
        <v>3</v>
      </c>
      <c r="R28" s="66">
        <v>1</v>
      </c>
      <c r="S28" s="50">
        <f t="shared" si="5"/>
        <v>0.33333333333333337</v>
      </c>
      <c r="T28" s="66">
        <v>1</v>
      </c>
      <c r="U28" s="66">
        <v>0</v>
      </c>
      <c r="V28" s="50">
        <f t="shared" si="6"/>
        <v>0</v>
      </c>
      <c r="W28" s="54">
        <v>1</v>
      </c>
      <c r="X28" s="66">
        <v>1</v>
      </c>
      <c r="Y28" s="50">
        <f t="shared" si="7"/>
        <v>1</v>
      </c>
      <c r="Z28" s="54">
        <v>1</v>
      </c>
      <c r="AA28" s="54">
        <v>0</v>
      </c>
      <c r="AB28" s="50">
        <f t="shared" si="8"/>
        <v>0</v>
      </c>
      <c r="AC28" s="54">
        <v>1</v>
      </c>
      <c r="AD28" s="54">
        <v>0</v>
      </c>
      <c r="AE28" s="50">
        <f t="shared" si="9"/>
        <v>0</v>
      </c>
      <c r="AF28" s="54">
        <v>2</v>
      </c>
      <c r="AG28" s="54">
        <v>0</v>
      </c>
      <c r="AH28" s="50">
        <f t="shared" si="10"/>
        <v>0</v>
      </c>
      <c r="AI28" s="54">
        <v>2</v>
      </c>
      <c r="AJ28" s="54">
        <v>0</v>
      </c>
      <c r="AK28" s="50">
        <f t="shared" si="11"/>
        <v>0</v>
      </c>
      <c r="AL28" s="18">
        <f t="shared" si="12"/>
        <v>0.16666666666666669</v>
      </c>
      <c r="AM28" s="8">
        <v>0.25</v>
      </c>
      <c r="AN28" s="8">
        <f t="shared" si="13"/>
        <v>4.1666666666666671E-2</v>
      </c>
      <c r="AO28" s="66">
        <v>4</v>
      </c>
      <c r="AP28" s="66">
        <v>3</v>
      </c>
      <c r="AQ28" s="50">
        <f t="shared" si="14"/>
        <v>0.75</v>
      </c>
      <c r="AR28" s="66">
        <v>4</v>
      </c>
      <c r="AS28" s="66"/>
      <c r="AT28" s="50">
        <f t="shared" si="15"/>
        <v>0</v>
      </c>
      <c r="AU28" s="66">
        <v>2</v>
      </c>
      <c r="AV28" s="66">
        <v>0</v>
      </c>
      <c r="AW28" s="50">
        <f t="shared" si="16"/>
        <v>0</v>
      </c>
      <c r="AX28" s="18">
        <f t="shared" si="17"/>
        <v>0.25</v>
      </c>
      <c r="AY28" s="8">
        <v>0.15</v>
      </c>
      <c r="AZ28" s="8">
        <f t="shared" si="18"/>
        <v>3.7499999999999999E-2</v>
      </c>
      <c r="BA28" s="66">
        <v>2</v>
      </c>
      <c r="BB28" s="66">
        <v>0</v>
      </c>
      <c r="BC28" s="50">
        <f t="shared" si="19"/>
        <v>0</v>
      </c>
      <c r="BD28" s="66">
        <v>1</v>
      </c>
      <c r="BE28" s="66">
        <v>0</v>
      </c>
      <c r="BF28" s="50">
        <f t="shared" si="20"/>
        <v>0</v>
      </c>
      <c r="BG28" s="18">
        <f t="shared" si="21"/>
        <v>0</v>
      </c>
      <c r="BH28" s="8">
        <v>0.15</v>
      </c>
      <c r="BI28" s="8">
        <f t="shared" si="22"/>
        <v>0</v>
      </c>
      <c r="BJ28" s="34">
        <f t="shared" si="23"/>
        <v>0.22916666666666669</v>
      </c>
      <c r="BK28" s="33">
        <f t="shared" si="24"/>
        <v>0.60833333333333339</v>
      </c>
    </row>
    <row r="29" spans="1:63">
      <c r="A29" s="30">
        <v>25</v>
      </c>
      <c r="B29" s="53" t="s">
        <v>173</v>
      </c>
      <c r="C29" s="48" t="s">
        <v>176</v>
      </c>
      <c r="D29" s="23"/>
      <c r="E29" s="66">
        <v>2</v>
      </c>
      <c r="F29" s="67">
        <v>0</v>
      </c>
      <c r="G29" s="50">
        <f t="shared" si="0"/>
        <v>0</v>
      </c>
      <c r="H29" s="66">
        <v>2</v>
      </c>
      <c r="I29" s="67">
        <v>0</v>
      </c>
      <c r="J29" s="50">
        <f t="shared" si="1"/>
        <v>0</v>
      </c>
      <c r="K29" s="34">
        <f t="shared" si="2"/>
        <v>0</v>
      </c>
      <c r="L29" s="50">
        <v>0.45</v>
      </c>
      <c r="M29" s="50">
        <f t="shared" si="3"/>
        <v>0</v>
      </c>
      <c r="N29" s="67">
        <v>1</v>
      </c>
      <c r="O29" s="96">
        <v>0</v>
      </c>
      <c r="P29" s="50">
        <f t="shared" si="4"/>
        <v>0</v>
      </c>
      <c r="Q29" s="66">
        <v>3</v>
      </c>
      <c r="R29" s="67">
        <v>3</v>
      </c>
      <c r="S29" s="50">
        <f t="shared" si="5"/>
        <v>1</v>
      </c>
      <c r="T29" s="67">
        <v>1</v>
      </c>
      <c r="U29" s="67">
        <v>0</v>
      </c>
      <c r="V29" s="50">
        <f t="shared" si="6"/>
        <v>0</v>
      </c>
      <c r="W29" s="54">
        <v>1</v>
      </c>
      <c r="X29" s="52">
        <v>4</v>
      </c>
      <c r="Y29" s="50">
        <f t="shared" si="7"/>
        <v>4</v>
      </c>
      <c r="Z29" s="54">
        <v>1</v>
      </c>
      <c r="AA29" s="55">
        <v>0</v>
      </c>
      <c r="AB29" s="50">
        <f t="shared" si="8"/>
        <v>0</v>
      </c>
      <c r="AC29" s="54">
        <v>1</v>
      </c>
      <c r="AD29" s="67">
        <v>0</v>
      </c>
      <c r="AE29" s="50">
        <f t="shared" si="9"/>
        <v>0</v>
      </c>
      <c r="AF29" s="54">
        <v>2</v>
      </c>
      <c r="AG29" s="67">
        <v>0</v>
      </c>
      <c r="AH29" s="50">
        <f t="shared" si="10"/>
        <v>0</v>
      </c>
      <c r="AI29" s="54">
        <v>2</v>
      </c>
      <c r="AJ29" s="67">
        <v>3</v>
      </c>
      <c r="AK29" s="50">
        <f t="shared" si="11"/>
        <v>1.5</v>
      </c>
      <c r="AL29" s="34">
        <f t="shared" si="12"/>
        <v>0.8125</v>
      </c>
      <c r="AM29" s="50">
        <v>0.25</v>
      </c>
      <c r="AN29" s="50">
        <f t="shared" si="13"/>
        <v>0.203125</v>
      </c>
      <c r="AO29" s="66">
        <v>4</v>
      </c>
      <c r="AP29" s="96">
        <v>0</v>
      </c>
      <c r="AQ29" s="50">
        <f t="shared" si="14"/>
        <v>0</v>
      </c>
      <c r="AR29" s="66">
        <v>4</v>
      </c>
      <c r="AS29" s="96">
        <v>2</v>
      </c>
      <c r="AT29" s="50">
        <f t="shared" si="15"/>
        <v>0.5</v>
      </c>
      <c r="AU29" s="66">
        <v>2</v>
      </c>
      <c r="AV29" s="66">
        <v>1</v>
      </c>
      <c r="AW29" s="50">
        <f t="shared" si="16"/>
        <v>0.5</v>
      </c>
      <c r="AX29" s="34">
        <f t="shared" si="17"/>
        <v>0.33333333333333331</v>
      </c>
      <c r="AY29" s="50">
        <v>0.15</v>
      </c>
      <c r="AZ29" s="50">
        <f t="shared" si="18"/>
        <v>4.9999999999999996E-2</v>
      </c>
      <c r="BA29" s="66">
        <v>2</v>
      </c>
      <c r="BB29" s="67">
        <v>1</v>
      </c>
      <c r="BC29" s="50">
        <f t="shared" si="19"/>
        <v>0.5</v>
      </c>
      <c r="BD29" s="66">
        <v>1</v>
      </c>
      <c r="BE29" s="66">
        <v>0</v>
      </c>
      <c r="BF29" s="50">
        <f t="shared" si="20"/>
        <v>0</v>
      </c>
      <c r="BG29" s="34">
        <f t="shared" si="21"/>
        <v>0.25</v>
      </c>
      <c r="BH29" s="50">
        <v>0.15</v>
      </c>
      <c r="BI29" s="50">
        <f t="shared" si="22"/>
        <v>3.7499999999999999E-2</v>
      </c>
      <c r="BJ29" s="34">
        <f t="shared" si="23"/>
        <v>0.34895833333333331</v>
      </c>
      <c r="BK29" s="33">
        <f t="shared" si="24"/>
        <v>0.58125000000000004</v>
      </c>
    </row>
    <row r="30" spans="1:63">
      <c r="A30" s="30">
        <v>26</v>
      </c>
      <c r="B30" s="48" t="s">
        <v>172</v>
      </c>
      <c r="C30" s="48" t="s">
        <v>175</v>
      </c>
      <c r="D30" s="23"/>
      <c r="E30" s="66">
        <v>2</v>
      </c>
      <c r="F30" s="66">
        <v>0</v>
      </c>
      <c r="G30" s="50">
        <f t="shared" si="0"/>
        <v>0</v>
      </c>
      <c r="H30" s="66">
        <v>2</v>
      </c>
      <c r="I30" s="66">
        <v>1</v>
      </c>
      <c r="J30" s="50">
        <f t="shared" si="1"/>
        <v>0.5</v>
      </c>
      <c r="K30" s="34">
        <f t="shared" si="2"/>
        <v>0.25</v>
      </c>
      <c r="L30" s="50">
        <v>0.45</v>
      </c>
      <c r="M30" s="50">
        <f t="shared" si="3"/>
        <v>0.1125</v>
      </c>
      <c r="N30" s="67">
        <v>1</v>
      </c>
      <c r="O30" s="96">
        <v>0</v>
      </c>
      <c r="P30" s="50">
        <f t="shared" si="4"/>
        <v>0</v>
      </c>
      <c r="Q30" s="66">
        <v>3</v>
      </c>
      <c r="R30" s="66">
        <v>1</v>
      </c>
      <c r="S30" s="50">
        <f t="shared" si="5"/>
        <v>0.33333333333333337</v>
      </c>
      <c r="T30" s="67">
        <v>1</v>
      </c>
      <c r="U30" s="66">
        <v>0</v>
      </c>
      <c r="V30" s="50">
        <f t="shared" si="6"/>
        <v>0</v>
      </c>
      <c r="W30" s="54">
        <v>1</v>
      </c>
      <c r="X30" s="54">
        <v>2</v>
      </c>
      <c r="Y30" s="50">
        <f t="shared" si="7"/>
        <v>2</v>
      </c>
      <c r="Z30" s="54">
        <v>1</v>
      </c>
      <c r="AA30" s="54">
        <v>1</v>
      </c>
      <c r="AB30" s="50">
        <f t="shared" si="8"/>
        <v>1</v>
      </c>
      <c r="AC30" s="54">
        <v>1</v>
      </c>
      <c r="AD30" s="66">
        <v>0</v>
      </c>
      <c r="AE30" s="50">
        <f t="shared" si="9"/>
        <v>0</v>
      </c>
      <c r="AF30" s="54">
        <v>2</v>
      </c>
      <c r="AG30" s="66">
        <v>0</v>
      </c>
      <c r="AH30" s="50">
        <f t="shared" si="10"/>
        <v>0</v>
      </c>
      <c r="AI30" s="54">
        <v>2</v>
      </c>
      <c r="AJ30" s="66">
        <v>1</v>
      </c>
      <c r="AK30" s="50">
        <f t="shared" si="11"/>
        <v>0.5</v>
      </c>
      <c r="AL30" s="34">
        <f t="shared" si="12"/>
        <v>0.47916666666666669</v>
      </c>
      <c r="AM30" s="50">
        <v>0.25</v>
      </c>
      <c r="AN30" s="50">
        <f t="shared" si="13"/>
        <v>0.11979166666666667</v>
      </c>
      <c r="AO30" s="66">
        <v>4</v>
      </c>
      <c r="AP30" s="96">
        <v>0</v>
      </c>
      <c r="AQ30" s="50">
        <f t="shared" si="14"/>
        <v>0</v>
      </c>
      <c r="AR30" s="66">
        <v>4</v>
      </c>
      <c r="AS30" s="96">
        <v>1</v>
      </c>
      <c r="AT30" s="50">
        <f t="shared" si="15"/>
        <v>0.25</v>
      </c>
      <c r="AU30" s="66">
        <v>2</v>
      </c>
      <c r="AV30" s="66">
        <v>0</v>
      </c>
      <c r="AW30" s="50">
        <f t="shared" si="16"/>
        <v>0</v>
      </c>
      <c r="AX30" s="34">
        <f t="shared" si="17"/>
        <v>8.3333333333333329E-2</v>
      </c>
      <c r="AY30" s="50">
        <v>0.15</v>
      </c>
      <c r="AZ30" s="50">
        <f t="shared" si="18"/>
        <v>1.2499999999999999E-2</v>
      </c>
      <c r="BA30" s="66">
        <v>2</v>
      </c>
      <c r="BB30" s="66">
        <v>1</v>
      </c>
      <c r="BC30" s="50">
        <f t="shared" si="19"/>
        <v>0.5</v>
      </c>
      <c r="BD30" s="66">
        <v>1</v>
      </c>
      <c r="BE30" s="66">
        <v>0</v>
      </c>
      <c r="BF30" s="50">
        <f t="shared" si="20"/>
        <v>0</v>
      </c>
      <c r="BG30" s="34">
        <f t="shared" si="21"/>
        <v>0.25</v>
      </c>
      <c r="BH30" s="50">
        <v>0.15</v>
      </c>
      <c r="BI30" s="50">
        <f t="shared" si="22"/>
        <v>3.7499999999999999E-2</v>
      </c>
      <c r="BJ30" s="34">
        <f t="shared" si="23"/>
        <v>0.265625</v>
      </c>
      <c r="BK30" s="33">
        <f t="shared" si="24"/>
        <v>0.56458333333333333</v>
      </c>
    </row>
    <row r="31" spans="1:63" s="11" customFormat="1">
      <c r="A31" s="96">
        <v>27</v>
      </c>
      <c r="B31" s="53" t="s">
        <v>143</v>
      </c>
      <c r="C31" s="48" t="s">
        <v>144</v>
      </c>
      <c r="D31" s="66">
        <v>1</v>
      </c>
      <c r="E31" s="66">
        <v>2</v>
      </c>
      <c r="F31" s="67"/>
      <c r="G31" s="50">
        <f t="shared" si="0"/>
        <v>0</v>
      </c>
      <c r="H31" s="66">
        <v>2</v>
      </c>
      <c r="I31" s="67"/>
      <c r="J31" s="50">
        <f t="shared" si="1"/>
        <v>0</v>
      </c>
      <c r="K31" s="18">
        <f t="shared" si="2"/>
        <v>0</v>
      </c>
      <c r="L31" s="8">
        <v>0.45</v>
      </c>
      <c r="M31" s="8">
        <f t="shared" si="3"/>
        <v>0</v>
      </c>
      <c r="N31" s="67">
        <v>1</v>
      </c>
      <c r="O31" s="98"/>
      <c r="P31" s="50">
        <f t="shared" si="4"/>
        <v>0</v>
      </c>
      <c r="Q31" s="66">
        <v>3</v>
      </c>
      <c r="R31" s="67">
        <v>1</v>
      </c>
      <c r="S31" s="50">
        <f t="shared" si="5"/>
        <v>0.33333333333333337</v>
      </c>
      <c r="T31" s="67">
        <v>1</v>
      </c>
      <c r="U31" s="98"/>
      <c r="V31" s="50">
        <f t="shared" si="6"/>
        <v>0</v>
      </c>
      <c r="W31" s="54">
        <v>1</v>
      </c>
      <c r="X31" s="52"/>
      <c r="Y31" s="50">
        <f t="shared" si="7"/>
        <v>0</v>
      </c>
      <c r="Z31" s="54">
        <v>1</v>
      </c>
      <c r="AA31" s="56">
        <v>1</v>
      </c>
      <c r="AB31" s="50">
        <f t="shared" si="8"/>
        <v>1</v>
      </c>
      <c r="AC31" s="54">
        <v>1</v>
      </c>
      <c r="AD31" s="98"/>
      <c r="AE31" s="50">
        <f t="shared" si="9"/>
        <v>0</v>
      </c>
      <c r="AF31" s="54">
        <v>2</v>
      </c>
      <c r="AG31" s="98"/>
      <c r="AH31" s="50">
        <f t="shared" si="10"/>
        <v>0</v>
      </c>
      <c r="AI31" s="54">
        <v>2</v>
      </c>
      <c r="AJ31" s="98"/>
      <c r="AK31" s="50">
        <f t="shared" si="11"/>
        <v>0</v>
      </c>
      <c r="AL31" s="18">
        <f t="shared" si="12"/>
        <v>0.16666666666666669</v>
      </c>
      <c r="AM31" s="8">
        <v>0.25</v>
      </c>
      <c r="AN31" s="8">
        <f t="shared" si="13"/>
        <v>4.1666666666666671E-2</v>
      </c>
      <c r="AO31" s="66">
        <v>4</v>
      </c>
      <c r="AP31" s="67">
        <v>4</v>
      </c>
      <c r="AQ31" s="50">
        <f t="shared" si="14"/>
        <v>1</v>
      </c>
      <c r="AR31" s="66">
        <v>4</v>
      </c>
      <c r="AS31" s="67">
        <v>3</v>
      </c>
      <c r="AT31" s="50">
        <f t="shared" si="15"/>
        <v>0.75</v>
      </c>
      <c r="AU31" s="66">
        <v>2</v>
      </c>
      <c r="AV31" s="67"/>
      <c r="AW31" s="50">
        <f t="shared" si="16"/>
        <v>0</v>
      </c>
      <c r="AX31" s="18">
        <f t="shared" si="17"/>
        <v>0.58333333333333337</v>
      </c>
      <c r="AY31" s="8">
        <v>0.15</v>
      </c>
      <c r="AZ31" s="8">
        <f t="shared" si="18"/>
        <v>8.7500000000000008E-2</v>
      </c>
      <c r="BA31" s="66">
        <v>2</v>
      </c>
      <c r="BB31" s="67">
        <v>2</v>
      </c>
      <c r="BC31" s="50">
        <f t="shared" si="19"/>
        <v>1</v>
      </c>
      <c r="BD31" s="66">
        <v>1</v>
      </c>
      <c r="BE31" s="66">
        <v>1</v>
      </c>
      <c r="BF31" s="50">
        <f t="shared" si="20"/>
        <v>1</v>
      </c>
      <c r="BG31" s="18">
        <f t="shared" si="21"/>
        <v>1</v>
      </c>
      <c r="BH31" s="8">
        <v>0.15</v>
      </c>
      <c r="BI31" s="8">
        <f t="shared" si="22"/>
        <v>0.15</v>
      </c>
      <c r="BJ31" s="34">
        <f t="shared" si="23"/>
        <v>0.43750000000000006</v>
      </c>
      <c r="BK31" s="33">
        <f t="shared" si="24"/>
        <v>0.55833333333333335</v>
      </c>
    </row>
    <row r="32" spans="1:63" s="11" customFormat="1">
      <c r="A32" s="96">
        <v>28</v>
      </c>
      <c r="B32" s="48" t="s">
        <v>104</v>
      </c>
      <c r="C32" s="47" t="s">
        <v>100</v>
      </c>
      <c r="D32" s="66">
        <v>1.5</v>
      </c>
      <c r="E32" s="66">
        <v>2</v>
      </c>
      <c r="F32" s="66">
        <v>0</v>
      </c>
      <c r="G32" s="50">
        <f t="shared" si="0"/>
        <v>0</v>
      </c>
      <c r="H32" s="66">
        <v>2</v>
      </c>
      <c r="I32" s="96">
        <v>0</v>
      </c>
      <c r="J32" s="50">
        <f t="shared" si="1"/>
        <v>0</v>
      </c>
      <c r="K32" s="34">
        <f t="shared" si="2"/>
        <v>0</v>
      </c>
      <c r="L32" s="50">
        <v>0.45</v>
      </c>
      <c r="M32" s="50">
        <f t="shared" si="3"/>
        <v>0</v>
      </c>
      <c r="N32" s="67">
        <v>1</v>
      </c>
      <c r="O32" s="66">
        <v>0</v>
      </c>
      <c r="P32" s="50">
        <f t="shared" si="4"/>
        <v>0</v>
      </c>
      <c r="Q32" s="66">
        <v>3</v>
      </c>
      <c r="R32" s="96">
        <v>4</v>
      </c>
      <c r="S32" s="50">
        <f t="shared" si="5"/>
        <v>1.3333333333333335</v>
      </c>
      <c r="T32" s="67">
        <v>1</v>
      </c>
      <c r="U32" s="66">
        <v>0</v>
      </c>
      <c r="V32" s="50">
        <f t="shared" si="6"/>
        <v>0</v>
      </c>
      <c r="W32" s="54">
        <v>1</v>
      </c>
      <c r="X32" s="54">
        <v>2</v>
      </c>
      <c r="Y32" s="50">
        <f t="shared" si="7"/>
        <v>2</v>
      </c>
      <c r="Z32" s="54">
        <v>1</v>
      </c>
      <c r="AA32" s="54">
        <v>0</v>
      </c>
      <c r="AB32" s="50">
        <f t="shared" si="8"/>
        <v>0</v>
      </c>
      <c r="AC32" s="54">
        <v>1</v>
      </c>
      <c r="AD32" s="96">
        <v>0</v>
      </c>
      <c r="AE32" s="50">
        <f t="shared" si="9"/>
        <v>0</v>
      </c>
      <c r="AF32" s="54">
        <v>2</v>
      </c>
      <c r="AG32" s="96">
        <v>0</v>
      </c>
      <c r="AH32" s="50">
        <f t="shared" si="10"/>
        <v>0</v>
      </c>
      <c r="AI32" s="54">
        <v>2</v>
      </c>
      <c r="AJ32" s="54">
        <v>0</v>
      </c>
      <c r="AK32" s="50">
        <f t="shared" si="11"/>
        <v>0</v>
      </c>
      <c r="AL32" s="34">
        <f t="shared" si="12"/>
        <v>0.41666666666666669</v>
      </c>
      <c r="AM32" s="50">
        <v>0.25</v>
      </c>
      <c r="AN32" s="50">
        <f t="shared" si="13"/>
        <v>0.10416666666666667</v>
      </c>
      <c r="AO32" s="66">
        <v>4</v>
      </c>
      <c r="AP32" s="66">
        <v>4</v>
      </c>
      <c r="AQ32" s="50">
        <f t="shared" si="14"/>
        <v>1</v>
      </c>
      <c r="AR32" s="66">
        <v>4</v>
      </c>
      <c r="AS32" s="96">
        <v>1</v>
      </c>
      <c r="AT32" s="50">
        <f t="shared" si="15"/>
        <v>0.25</v>
      </c>
      <c r="AU32" s="66">
        <v>2</v>
      </c>
      <c r="AV32" s="66">
        <v>1</v>
      </c>
      <c r="AW32" s="50">
        <f t="shared" si="16"/>
        <v>0.5</v>
      </c>
      <c r="AX32" s="34">
        <f t="shared" si="17"/>
        <v>0.58333333333333337</v>
      </c>
      <c r="AY32" s="50">
        <v>0.15</v>
      </c>
      <c r="AZ32" s="50">
        <f t="shared" si="18"/>
        <v>8.7500000000000008E-2</v>
      </c>
      <c r="BA32" s="66">
        <v>2</v>
      </c>
      <c r="BB32" s="66">
        <v>2</v>
      </c>
      <c r="BC32" s="50">
        <f t="shared" si="19"/>
        <v>1</v>
      </c>
      <c r="BD32" s="66">
        <v>1</v>
      </c>
      <c r="BE32" s="96">
        <v>0</v>
      </c>
      <c r="BF32" s="50">
        <f t="shared" si="20"/>
        <v>0</v>
      </c>
      <c r="BG32" s="34">
        <f t="shared" si="21"/>
        <v>0.5</v>
      </c>
      <c r="BH32" s="50">
        <v>0.15</v>
      </c>
      <c r="BI32" s="50">
        <f t="shared" si="22"/>
        <v>7.4999999999999997E-2</v>
      </c>
      <c r="BJ32" s="34">
        <f t="shared" si="23"/>
        <v>0.37500000000000006</v>
      </c>
      <c r="BK32" s="33">
        <f t="shared" si="24"/>
        <v>0.53333333333333333</v>
      </c>
    </row>
    <row r="33" spans="1:63" s="11" customFormat="1">
      <c r="A33" s="96">
        <v>29</v>
      </c>
      <c r="B33" s="48" t="s">
        <v>160</v>
      </c>
      <c r="C33" s="48" t="s">
        <v>162</v>
      </c>
      <c r="D33" s="66">
        <v>1</v>
      </c>
      <c r="E33" s="66">
        <v>2</v>
      </c>
      <c r="F33" s="66">
        <v>0</v>
      </c>
      <c r="G33" s="50">
        <f t="shared" si="0"/>
        <v>0</v>
      </c>
      <c r="H33" s="66">
        <v>2</v>
      </c>
      <c r="I33" s="66">
        <v>0</v>
      </c>
      <c r="J33" s="50">
        <f t="shared" si="1"/>
        <v>0</v>
      </c>
      <c r="K33" s="34">
        <f t="shared" si="2"/>
        <v>0</v>
      </c>
      <c r="L33" s="50">
        <v>0.45</v>
      </c>
      <c r="M33" s="50">
        <f t="shared" si="3"/>
        <v>0</v>
      </c>
      <c r="N33" s="67">
        <v>1</v>
      </c>
      <c r="O33" s="66">
        <v>0</v>
      </c>
      <c r="P33" s="50">
        <f t="shared" si="4"/>
        <v>0</v>
      </c>
      <c r="Q33" s="66">
        <v>3</v>
      </c>
      <c r="R33" s="66">
        <v>1</v>
      </c>
      <c r="S33" s="50">
        <f t="shared" si="5"/>
        <v>0.33333333333333337</v>
      </c>
      <c r="T33" s="67">
        <v>1</v>
      </c>
      <c r="U33" s="54">
        <v>0</v>
      </c>
      <c r="V33" s="50">
        <f t="shared" si="6"/>
        <v>0</v>
      </c>
      <c r="W33" s="54">
        <v>1</v>
      </c>
      <c r="X33" s="54">
        <v>0</v>
      </c>
      <c r="Y33" s="50">
        <f t="shared" si="7"/>
        <v>0</v>
      </c>
      <c r="Z33" s="54">
        <v>1</v>
      </c>
      <c r="AA33" s="54">
        <v>0</v>
      </c>
      <c r="AB33" s="50">
        <f t="shared" si="8"/>
        <v>0</v>
      </c>
      <c r="AC33" s="54">
        <v>1</v>
      </c>
      <c r="AD33" s="96">
        <v>0</v>
      </c>
      <c r="AE33" s="50">
        <f t="shared" si="9"/>
        <v>0</v>
      </c>
      <c r="AF33" s="54">
        <v>2</v>
      </c>
      <c r="AG33" s="96">
        <v>0</v>
      </c>
      <c r="AH33" s="50">
        <f t="shared" si="10"/>
        <v>0</v>
      </c>
      <c r="AI33" s="54">
        <v>2</v>
      </c>
      <c r="AJ33" s="54">
        <v>0</v>
      </c>
      <c r="AK33" s="50">
        <f t="shared" si="11"/>
        <v>0</v>
      </c>
      <c r="AL33" s="34">
        <f t="shared" si="12"/>
        <v>4.1666666666666671E-2</v>
      </c>
      <c r="AM33" s="50">
        <v>0.25</v>
      </c>
      <c r="AN33" s="50">
        <f t="shared" si="13"/>
        <v>1.0416666666666668E-2</v>
      </c>
      <c r="AO33" s="66">
        <v>4</v>
      </c>
      <c r="AP33" s="66">
        <v>4</v>
      </c>
      <c r="AQ33" s="50">
        <f t="shared" si="14"/>
        <v>1</v>
      </c>
      <c r="AR33" s="66">
        <v>4</v>
      </c>
      <c r="AS33" s="66">
        <v>3</v>
      </c>
      <c r="AT33" s="50">
        <f t="shared" si="15"/>
        <v>0.75</v>
      </c>
      <c r="AU33" s="66">
        <v>2</v>
      </c>
      <c r="AV33" s="66">
        <v>4</v>
      </c>
      <c r="AW33" s="50">
        <f t="shared" si="16"/>
        <v>2</v>
      </c>
      <c r="AX33" s="34">
        <f t="shared" si="17"/>
        <v>1.25</v>
      </c>
      <c r="AY33" s="50">
        <v>0.15</v>
      </c>
      <c r="AZ33" s="50">
        <f t="shared" si="18"/>
        <v>0.1875</v>
      </c>
      <c r="BA33" s="66">
        <v>2</v>
      </c>
      <c r="BB33" s="66">
        <v>1</v>
      </c>
      <c r="BC33" s="50">
        <f t="shared" si="19"/>
        <v>0.5</v>
      </c>
      <c r="BD33" s="66">
        <v>1</v>
      </c>
      <c r="BE33" s="66">
        <v>0</v>
      </c>
      <c r="BF33" s="50">
        <f t="shared" si="20"/>
        <v>0</v>
      </c>
      <c r="BG33" s="34">
        <f t="shared" si="21"/>
        <v>0.25</v>
      </c>
      <c r="BH33" s="50">
        <v>0.15</v>
      </c>
      <c r="BI33" s="50">
        <f t="shared" si="22"/>
        <v>3.7499999999999999E-2</v>
      </c>
      <c r="BJ33" s="34">
        <f t="shared" si="23"/>
        <v>0.38541666666666669</v>
      </c>
      <c r="BK33" s="33">
        <f t="shared" si="24"/>
        <v>0.47083333333333333</v>
      </c>
    </row>
    <row r="34" spans="1:63">
      <c r="A34" s="30">
        <v>30</v>
      </c>
      <c r="B34" s="53" t="s">
        <v>181</v>
      </c>
      <c r="C34" s="48" t="s">
        <v>132</v>
      </c>
      <c r="D34" s="67">
        <v>1.5</v>
      </c>
      <c r="E34" s="66">
        <v>2</v>
      </c>
      <c r="F34" s="67"/>
      <c r="G34" s="50">
        <f t="shared" si="0"/>
        <v>0</v>
      </c>
      <c r="H34" s="66">
        <v>2</v>
      </c>
      <c r="I34" s="67"/>
      <c r="J34" s="50">
        <f t="shared" si="1"/>
        <v>0</v>
      </c>
      <c r="K34" s="18">
        <f t="shared" si="2"/>
        <v>0</v>
      </c>
      <c r="L34" s="8">
        <v>0.45</v>
      </c>
      <c r="M34" s="8">
        <f t="shared" si="3"/>
        <v>0</v>
      </c>
      <c r="N34" s="67">
        <v>1</v>
      </c>
      <c r="O34" s="67"/>
      <c r="P34" s="50">
        <f t="shared" si="4"/>
        <v>0</v>
      </c>
      <c r="Q34" s="66">
        <v>3</v>
      </c>
      <c r="R34" s="67"/>
      <c r="S34" s="50">
        <f t="shared" si="5"/>
        <v>0</v>
      </c>
      <c r="T34" s="67">
        <v>1</v>
      </c>
      <c r="U34" s="67">
        <v>1</v>
      </c>
      <c r="V34" s="50">
        <f t="shared" si="6"/>
        <v>1</v>
      </c>
      <c r="W34" s="54">
        <v>1</v>
      </c>
      <c r="X34" s="98"/>
      <c r="Y34" s="50">
        <f t="shared" si="7"/>
        <v>0</v>
      </c>
      <c r="Z34" s="54">
        <v>1</v>
      </c>
      <c r="AA34" s="56"/>
      <c r="AB34" s="50">
        <f t="shared" si="8"/>
        <v>0</v>
      </c>
      <c r="AC34" s="54">
        <v>1</v>
      </c>
      <c r="AD34" s="98"/>
      <c r="AE34" s="50">
        <f t="shared" si="9"/>
        <v>0</v>
      </c>
      <c r="AF34" s="54">
        <v>2</v>
      </c>
      <c r="AG34" s="52"/>
      <c r="AH34" s="50">
        <f t="shared" si="10"/>
        <v>0</v>
      </c>
      <c r="AI34" s="54">
        <v>2</v>
      </c>
      <c r="AJ34" s="98"/>
      <c r="AK34" s="50">
        <f t="shared" si="11"/>
        <v>0</v>
      </c>
      <c r="AL34" s="18">
        <f t="shared" si="12"/>
        <v>0.125</v>
      </c>
      <c r="AM34" s="8">
        <v>0.25</v>
      </c>
      <c r="AN34" s="8">
        <f t="shared" si="13"/>
        <v>3.125E-2</v>
      </c>
      <c r="AO34" s="66">
        <v>4</v>
      </c>
      <c r="AP34" s="66">
        <v>3</v>
      </c>
      <c r="AQ34" s="50">
        <f t="shared" si="14"/>
        <v>0.75</v>
      </c>
      <c r="AR34" s="66">
        <v>4</v>
      </c>
      <c r="AS34" s="67">
        <v>4</v>
      </c>
      <c r="AT34" s="50">
        <f t="shared" si="15"/>
        <v>1</v>
      </c>
      <c r="AU34" s="66">
        <v>2</v>
      </c>
      <c r="AV34" s="67"/>
      <c r="AW34" s="50">
        <f t="shared" si="16"/>
        <v>0</v>
      </c>
      <c r="AX34" s="18">
        <f t="shared" si="17"/>
        <v>0.58333333333333337</v>
      </c>
      <c r="AY34" s="8">
        <v>0.15</v>
      </c>
      <c r="AZ34" s="8">
        <f t="shared" si="18"/>
        <v>8.7500000000000008E-2</v>
      </c>
      <c r="BA34" s="66">
        <v>2</v>
      </c>
      <c r="BB34" s="77">
        <v>1</v>
      </c>
      <c r="BC34" s="50">
        <f t="shared" si="19"/>
        <v>0.5</v>
      </c>
      <c r="BD34" s="66">
        <v>1</v>
      </c>
      <c r="BE34" s="77">
        <v>1</v>
      </c>
      <c r="BF34" s="50">
        <f t="shared" si="20"/>
        <v>1</v>
      </c>
      <c r="BG34" s="18">
        <f t="shared" si="21"/>
        <v>0.75</v>
      </c>
      <c r="BH34" s="8">
        <v>0.15</v>
      </c>
      <c r="BI34" s="8">
        <f t="shared" si="22"/>
        <v>0.11249999999999999</v>
      </c>
      <c r="BJ34" s="34">
        <f t="shared" si="23"/>
        <v>0.36458333333333337</v>
      </c>
      <c r="BK34" s="33">
        <f t="shared" si="24"/>
        <v>0.46250000000000002</v>
      </c>
    </row>
    <row r="35" spans="1:63">
      <c r="A35" s="30">
        <v>31</v>
      </c>
      <c r="B35" s="38" t="s">
        <v>88</v>
      </c>
      <c r="C35" s="48" t="s">
        <v>93</v>
      </c>
      <c r="D35" s="66">
        <v>1</v>
      </c>
      <c r="E35" s="66">
        <v>2</v>
      </c>
      <c r="F35" s="66"/>
      <c r="G35" s="50">
        <f t="shared" si="0"/>
        <v>0</v>
      </c>
      <c r="H35" s="66">
        <v>2</v>
      </c>
      <c r="I35" s="66"/>
      <c r="J35" s="50">
        <f t="shared" si="1"/>
        <v>0</v>
      </c>
      <c r="K35" s="18">
        <f t="shared" si="2"/>
        <v>0</v>
      </c>
      <c r="L35" s="8">
        <v>0.45</v>
      </c>
      <c r="M35" s="8">
        <f t="shared" si="3"/>
        <v>0</v>
      </c>
      <c r="N35" s="66">
        <v>1</v>
      </c>
      <c r="O35" s="66"/>
      <c r="P35" s="50">
        <f t="shared" si="4"/>
        <v>0</v>
      </c>
      <c r="Q35" s="66">
        <v>3</v>
      </c>
      <c r="R35" s="66"/>
      <c r="S35" s="50">
        <f t="shared" si="5"/>
        <v>0</v>
      </c>
      <c r="T35" s="66">
        <v>1</v>
      </c>
      <c r="U35" s="66"/>
      <c r="V35" s="50">
        <f t="shared" si="6"/>
        <v>0</v>
      </c>
      <c r="W35" s="54">
        <v>1</v>
      </c>
      <c r="X35" s="64">
        <v>1</v>
      </c>
      <c r="Y35" s="50">
        <f t="shared" si="7"/>
        <v>1</v>
      </c>
      <c r="Z35" s="54">
        <v>1</v>
      </c>
      <c r="AA35" s="52"/>
      <c r="AB35" s="50">
        <f t="shared" si="8"/>
        <v>0</v>
      </c>
      <c r="AC35" s="54">
        <v>1</v>
      </c>
      <c r="AD35" s="50"/>
      <c r="AE35" s="50">
        <f t="shared" si="9"/>
        <v>0</v>
      </c>
      <c r="AF35" s="54">
        <v>2</v>
      </c>
      <c r="AG35" s="50"/>
      <c r="AH35" s="50">
        <f t="shared" si="10"/>
        <v>0</v>
      </c>
      <c r="AI35" s="54">
        <v>2</v>
      </c>
      <c r="AJ35" s="54"/>
      <c r="AK35" s="50">
        <f t="shared" si="11"/>
        <v>0</v>
      </c>
      <c r="AL35" s="18">
        <f t="shared" si="12"/>
        <v>0.125</v>
      </c>
      <c r="AM35" s="8">
        <v>0.25</v>
      </c>
      <c r="AN35" s="8">
        <f t="shared" si="13"/>
        <v>3.125E-2</v>
      </c>
      <c r="AO35" s="66">
        <v>4</v>
      </c>
      <c r="AP35" s="64">
        <v>1</v>
      </c>
      <c r="AQ35" s="50">
        <f t="shared" si="14"/>
        <v>0.25</v>
      </c>
      <c r="AR35" s="66">
        <v>4</v>
      </c>
      <c r="AS35" s="66"/>
      <c r="AT35" s="50">
        <f t="shared" si="15"/>
        <v>0</v>
      </c>
      <c r="AU35" s="66">
        <v>2</v>
      </c>
      <c r="AV35" s="66"/>
      <c r="AW35" s="50">
        <f t="shared" si="16"/>
        <v>0</v>
      </c>
      <c r="AX35" s="18">
        <f t="shared" si="17"/>
        <v>8.3333333333333329E-2</v>
      </c>
      <c r="AY35" s="8">
        <v>0.15</v>
      </c>
      <c r="AZ35" s="8">
        <f t="shared" si="18"/>
        <v>1.2499999999999999E-2</v>
      </c>
      <c r="BA35" s="66">
        <v>2</v>
      </c>
      <c r="BB35" s="64">
        <v>5</v>
      </c>
      <c r="BC35" s="50">
        <f t="shared" si="19"/>
        <v>2.5</v>
      </c>
      <c r="BD35" s="66">
        <v>1</v>
      </c>
      <c r="BE35" s="66"/>
      <c r="BF35" s="50">
        <f t="shared" si="20"/>
        <v>0</v>
      </c>
      <c r="BG35" s="18">
        <f t="shared" si="21"/>
        <v>1.25</v>
      </c>
      <c r="BH35" s="8">
        <v>0.15</v>
      </c>
      <c r="BI35" s="8">
        <f t="shared" si="22"/>
        <v>0.1875</v>
      </c>
      <c r="BJ35" s="34">
        <f t="shared" si="23"/>
        <v>0.36458333333333331</v>
      </c>
      <c r="BK35" s="33">
        <f t="shared" si="24"/>
        <v>0.46250000000000002</v>
      </c>
    </row>
    <row r="36" spans="1:63">
      <c r="A36" s="30">
        <v>32</v>
      </c>
      <c r="B36" s="48" t="s">
        <v>126</v>
      </c>
      <c r="C36" s="48" t="s">
        <v>129</v>
      </c>
      <c r="D36" s="66">
        <v>1</v>
      </c>
      <c r="E36" s="66">
        <v>2</v>
      </c>
      <c r="F36" s="66">
        <v>0</v>
      </c>
      <c r="G36" s="50">
        <f t="shared" si="0"/>
        <v>0</v>
      </c>
      <c r="H36" s="66">
        <v>2</v>
      </c>
      <c r="I36" s="77">
        <v>0</v>
      </c>
      <c r="J36" s="50">
        <f t="shared" si="1"/>
        <v>0</v>
      </c>
      <c r="K36" s="34">
        <f t="shared" si="2"/>
        <v>0</v>
      </c>
      <c r="L36" s="50">
        <v>0.45</v>
      </c>
      <c r="M36" s="50">
        <f t="shared" si="3"/>
        <v>0</v>
      </c>
      <c r="N36" s="67">
        <v>1</v>
      </c>
      <c r="O36" s="71">
        <v>1</v>
      </c>
      <c r="P36" s="50">
        <f t="shared" si="4"/>
        <v>1</v>
      </c>
      <c r="Q36" s="66">
        <v>3</v>
      </c>
      <c r="R36" s="109">
        <v>0</v>
      </c>
      <c r="S36" s="50">
        <f t="shared" si="5"/>
        <v>0</v>
      </c>
      <c r="T36" s="67">
        <v>1</v>
      </c>
      <c r="U36" s="77">
        <v>0</v>
      </c>
      <c r="V36" s="50">
        <f t="shared" si="6"/>
        <v>0</v>
      </c>
      <c r="W36" s="54">
        <v>1</v>
      </c>
      <c r="X36" s="109">
        <v>0</v>
      </c>
      <c r="Y36" s="50">
        <f t="shared" si="7"/>
        <v>0</v>
      </c>
      <c r="Z36" s="54">
        <v>1</v>
      </c>
      <c r="AA36" s="77">
        <v>0</v>
      </c>
      <c r="AB36" s="50">
        <f t="shared" si="8"/>
        <v>0</v>
      </c>
      <c r="AC36" s="54">
        <v>1</v>
      </c>
      <c r="AD36" s="109">
        <v>0</v>
      </c>
      <c r="AE36" s="50">
        <f t="shared" si="9"/>
        <v>0</v>
      </c>
      <c r="AF36" s="54">
        <v>2</v>
      </c>
      <c r="AG36" s="109">
        <v>0</v>
      </c>
      <c r="AH36" s="50">
        <f t="shared" si="10"/>
        <v>0</v>
      </c>
      <c r="AI36" s="54">
        <v>2</v>
      </c>
      <c r="AJ36" s="109">
        <v>0</v>
      </c>
      <c r="AK36" s="50">
        <f t="shared" si="11"/>
        <v>0</v>
      </c>
      <c r="AL36" s="34">
        <f t="shared" si="12"/>
        <v>0.125</v>
      </c>
      <c r="AM36" s="50">
        <v>0.25</v>
      </c>
      <c r="AN36" s="50">
        <f t="shared" si="13"/>
        <v>3.125E-2</v>
      </c>
      <c r="AO36" s="66">
        <v>4</v>
      </c>
      <c r="AP36" s="66">
        <v>2</v>
      </c>
      <c r="AQ36" s="50">
        <f t="shared" si="14"/>
        <v>0.5</v>
      </c>
      <c r="AR36" s="66">
        <v>4</v>
      </c>
      <c r="AS36" s="66">
        <v>6</v>
      </c>
      <c r="AT36" s="50">
        <f t="shared" si="15"/>
        <v>1.5</v>
      </c>
      <c r="AU36" s="66">
        <v>2</v>
      </c>
      <c r="AV36" s="66">
        <v>2</v>
      </c>
      <c r="AW36" s="50">
        <f t="shared" si="16"/>
        <v>1</v>
      </c>
      <c r="AX36" s="34">
        <f t="shared" si="17"/>
        <v>1</v>
      </c>
      <c r="AY36" s="50">
        <v>0.15</v>
      </c>
      <c r="AZ36" s="50">
        <f t="shared" si="18"/>
        <v>0.15</v>
      </c>
      <c r="BA36" s="66">
        <v>2</v>
      </c>
      <c r="BB36" s="66">
        <v>1</v>
      </c>
      <c r="BC36" s="50">
        <f t="shared" si="19"/>
        <v>0.5</v>
      </c>
      <c r="BD36" s="66">
        <v>1</v>
      </c>
      <c r="BE36" s="66">
        <v>0</v>
      </c>
      <c r="BF36" s="50">
        <f t="shared" si="20"/>
        <v>0</v>
      </c>
      <c r="BG36" s="34">
        <f t="shared" si="21"/>
        <v>0.25</v>
      </c>
      <c r="BH36" s="50">
        <v>0.15</v>
      </c>
      <c r="BI36" s="50">
        <f t="shared" si="22"/>
        <v>3.7499999999999999E-2</v>
      </c>
      <c r="BJ36" s="34">
        <f t="shared" si="23"/>
        <v>0.34375</v>
      </c>
      <c r="BK36" s="33">
        <f t="shared" si="24"/>
        <v>0.4375</v>
      </c>
    </row>
    <row r="37" spans="1:63" s="11" customFormat="1">
      <c r="A37" s="96">
        <v>33</v>
      </c>
      <c r="B37" s="48" t="s">
        <v>142</v>
      </c>
      <c r="C37" s="48" t="s">
        <v>144</v>
      </c>
      <c r="D37" s="66">
        <v>1</v>
      </c>
      <c r="E37" s="66">
        <v>2</v>
      </c>
      <c r="F37" s="67"/>
      <c r="G37" s="50">
        <f t="shared" ref="G37:G54" si="25">((F37*100)/E37)/100</f>
        <v>0</v>
      </c>
      <c r="H37" s="66">
        <v>2</v>
      </c>
      <c r="I37" s="67"/>
      <c r="J37" s="50">
        <f t="shared" ref="J37:J54" si="26">((I37*100)/H37)/100</f>
        <v>0</v>
      </c>
      <c r="K37" s="18">
        <f t="shared" ref="K37:K54" si="27">(J37+G37)/2</f>
        <v>0</v>
      </c>
      <c r="L37" s="8">
        <v>0.45</v>
      </c>
      <c r="M37" s="8">
        <f t="shared" ref="M37:M54" si="28">K37*L37</f>
        <v>0</v>
      </c>
      <c r="N37" s="67">
        <v>1</v>
      </c>
      <c r="O37" s="98"/>
      <c r="P37" s="50">
        <f t="shared" ref="P37:P54" si="29">((O37*100)/N37)/100</f>
        <v>0</v>
      </c>
      <c r="Q37" s="66">
        <v>3</v>
      </c>
      <c r="R37" s="67"/>
      <c r="S37" s="50">
        <f t="shared" ref="S37:S54" si="30">((R37*100)/Q37)/100</f>
        <v>0</v>
      </c>
      <c r="T37" s="67">
        <v>1</v>
      </c>
      <c r="U37" s="98"/>
      <c r="V37" s="50">
        <f t="shared" ref="V37:V54" si="31">((U37*100)/T37)/100</f>
        <v>0</v>
      </c>
      <c r="W37" s="54">
        <v>1</v>
      </c>
      <c r="X37" s="52"/>
      <c r="Y37" s="50">
        <f t="shared" ref="Y37:Y54" si="32">((X37*100)/W37)/100</f>
        <v>0</v>
      </c>
      <c r="Z37" s="54">
        <v>1</v>
      </c>
      <c r="AA37" s="56">
        <v>1</v>
      </c>
      <c r="AB37" s="50">
        <f t="shared" ref="AB37:AB54" si="33">((AA37*100)/Z37)/100</f>
        <v>1</v>
      </c>
      <c r="AC37" s="54">
        <v>1</v>
      </c>
      <c r="AD37" s="98"/>
      <c r="AE37" s="50">
        <f t="shared" ref="AE37:AE54" si="34">((AD37*100)/AC37)/100</f>
        <v>0</v>
      </c>
      <c r="AF37" s="54">
        <v>2</v>
      </c>
      <c r="AG37" s="98"/>
      <c r="AH37" s="50">
        <f t="shared" ref="AH37:AH54" si="35">((AG37*100)/AF37)/100</f>
        <v>0</v>
      </c>
      <c r="AI37" s="54">
        <v>2</v>
      </c>
      <c r="AJ37" s="98"/>
      <c r="AK37" s="50">
        <f t="shared" ref="AK37:AK54" si="36">((AJ37*100)/AI37)/100</f>
        <v>0</v>
      </c>
      <c r="AL37" s="18">
        <f t="shared" ref="AL37:AL54" si="37">(AK37+V37+S37+P37+AB37+Y37+AE37+AH37)/8</f>
        <v>0.125</v>
      </c>
      <c r="AM37" s="8">
        <v>0.25</v>
      </c>
      <c r="AN37" s="8">
        <f t="shared" ref="AN37:AN54" si="38">AL37*AM37</f>
        <v>3.125E-2</v>
      </c>
      <c r="AO37" s="66">
        <v>4</v>
      </c>
      <c r="AP37" s="67">
        <v>4</v>
      </c>
      <c r="AQ37" s="50">
        <f t="shared" ref="AQ37:AQ54" si="39">((AP37*100)/AO37)/100</f>
        <v>1</v>
      </c>
      <c r="AR37" s="66">
        <v>4</v>
      </c>
      <c r="AS37" s="67">
        <v>1</v>
      </c>
      <c r="AT37" s="50">
        <f t="shared" ref="AT37:AT54" si="40">((AS37*100)/AR37)/100</f>
        <v>0.25</v>
      </c>
      <c r="AU37" s="66">
        <v>2</v>
      </c>
      <c r="AV37" s="67"/>
      <c r="AW37" s="50">
        <f t="shared" ref="AW37:AW54" si="41">((AV37*100)/AU37)/100</f>
        <v>0</v>
      </c>
      <c r="AX37" s="18">
        <f t="shared" ref="AX37:AX54" si="42">(AW37+AT37+AQ37)/3</f>
        <v>0.41666666666666669</v>
      </c>
      <c r="AY37" s="8">
        <v>0.15</v>
      </c>
      <c r="AZ37" s="8">
        <f t="shared" ref="AZ37:AZ54" si="43">AX37*AY37</f>
        <v>6.25E-2</v>
      </c>
      <c r="BA37" s="66">
        <v>2</v>
      </c>
      <c r="BB37" s="67">
        <v>1</v>
      </c>
      <c r="BC37" s="50">
        <f t="shared" ref="BC37:BC54" si="44">((BB37*100)/BA37)/100</f>
        <v>0.5</v>
      </c>
      <c r="BD37" s="66">
        <v>1</v>
      </c>
      <c r="BE37" s="66">
        <v>1</v>
      </c>
      <c r="BF37" s="50">
        <f t="shared" ref="BF37:BF54" si="45">((BE37*100)/BD37)/100</f>
        <v>1</v>
      </c>
      <c r="BG37" s="18">
        <f t="shared" ref="BG37:BG54" si="46">(BF37+BC37)/2</f>
        <v>0.75</v>
      </c>
      <c r="BH37" s="8">
        <v>0.15</v>
      </c>
      <c r="BI37" s="8">
        <f t="shared" ref="BI37:BI54" si="47">BG37*BH37</f>
        <v>0.11249999999999999</v>
      </c>
      <c r="BJ37" s="34">
        <f t="shared" ref="BJ37:BJ54" si="48">(BG37+AX37+AL37+K37)/4</f>
        <v>0.32291666666666669</v>
      </c>
      <c r="BK37" s="33">
        <f t="shared" ref="BK37:BK54" si="49">(BI37+AZ37+AN37+M37)*2</f>
        <v>0.41249999999999998</v>
      </c>
    </row>
    <row r="38" spans="1:63">
      <c r="A38" s="30">
        <v>34</v>
      </c>
      <c r="B38" s="53" t="s">
        <v>141</v>
      </c>
      <c r="C38" s="48" t="s">
        <v>144</v>
      </c>
      <c r="D38" s="66">
        <v>1</v>
      </c>
      <c r="E38" s="66">
        <v>2</v>
      </c>
      <c r="F38" s="67"/>
      <c r="G38" s="50">
        <f t="shared" si="25"/>
        <v>0</v>
      </c>
      <c r="H38" s="66">
        <v>2</v>
      </c>
      <c r="I38" s="67"/>
      <c r="J38" s="50">
        <f t="shared" si="26"/>
        <v>0</v>
      </c>
      <c r="K38" s="18">
        <f t="shared" si="27"/>
        <v>0</v>
      </c>
      <c r="L38" s="8">
        <v>0.45</v>
      </c>
      <c r="M38" s="8">
        <f t="shared" si="28"/>
        <v>0</v>
      </c>
      <c r="N38" s="67">
        <v>1</v>
      </c>
      <c r="O38" s="98"/>
      <c r="P38" s="50">
        <f t="shared" si="29"/>
        <v>0</v>
      </c>
      <c r="Q38" s="66">
        <v>3</v>
      </c>
      <c r="R38" s="67"/>
      <c r="S38" s="50">
        <f t="shared" si="30"/>
        <v>0</v>
      </c>
      <c r="T38" s="67">
        <v>1</v>
      </c>
      <c r="U38" s="98"/>
      <c r="V38" s="50">
        <f t="shared" si="31"/>
        <v>0</v>
      </c>
      <c r="W38" s="54">
        <v>1</v>
      </c>
      <c r="X38" s="52"/>
      <c r="Y38" s="50">
        <f t="shared" si="32"/>
        <v>0</v>
      </c>
      <c r="Z38" s="54">
        <v>1</v>
      </c>
      <c r="AA38" s="56">
        <v>1</v>
      </c>
      <c r="AB38" s="50">
        <f t="shared" si="33"/>
        <v>1</v>
      </c>
      <c r="AC38" s="54">
        <v>1</v>
      </c>
      <c r="AD38" s="98"/>
      <c r="AE38" s="50">
        <f t="shared" si="34"/>
        <v>0</v>
      </c>
      <c r="AF38" s="54">
        <v>2</v>
      </c>
      <c r="AG38" s="98"/>
      <c r="AH38" s="50">
        <f t="shared" si="35"/>
        <v>0</v>
      </c>
      <c r="AI38" s="54">
        <v>2</v>
      </c>
      <c r="AJ38" s="98"/>
      <c r="AK38" s="50">
        <f t="shared" si="36"/>
        <v>0</v>
      </c>
      <c r="AL38" s="18">
        <f t="shared" si="37"/>
        <v>0.125</v>
      </c>
      <c r="AM38" s="8">
        <v>0.25</v>
      </c>
      <c r="AN38" s="8">
        <f t="shared" si="38"/>
        <v>3.125E-2</v>
      </c>
      <c r="AO38" s="66">
        <v>4</v>
      </c>
      <c r="AP38" s="67">
        <v>4</v>
      </c>
      <c r="AQ38" s="50">
        <f t="shared" si="39"/>
        <v>1</v>
      </c>
      <c r="AR38" s="66">
        <v>4</v>
      </c>
      <c r="AS38" s="67">
        <v>1</v>
      </c>
      <c r="AT38" s="50">
        <f t="shared" si="40"/>
        <v>0.25</v>
      </c>
      <c r="AU38" s="66">
        <v>2</v>
      </c>
      <c r="AV38" s="67"/>
      <c r="AW38" s="50">
        <f t="shared" si="41"/>
        <v>0</v>
      </c>
      <c r="AX38" s="18">
        <f t="shared" si="42"/>
        <v>0.41666666666666669</v>
      </c>
      <c r="AY38" s="8">
        <v>0.15</v>
      </c>
      <c r="AZ38" s="8">
        <f t="shared" si="43"/>
        <v>6.25E-2</v>
      </c>
      <c r="BA38" s="66">
        <v>2</v>
      </c>
      <c r="BB38" s="67">
        <v>1</v>
      </c>
      <c r="BC38" s="50">
        <f t="shared" si="44"/>
        <v>0.5</v>
      </c>
      <c r="BD38" s="66">
        <v>1</v>
      </c>
      <c r="BE38" s="66">
        <v>1</v>
      </c>
      <c r="BF38" s="50">
        <f t="shared" si="45"/>
        <v>1</v>
      </c>
      <c r="BG38" s="18">
        <f t="shared" si="46"/>
        <v>0.75</v>
      </c>
      <c r="BH38" s="8">
        <v>0.15</v>
      </c>
      <c r="BI38" s="8">
        <f t="shared" si="47"/>
        <v>0.11249999999999999</v>
      </c>
      <c r="BJ38" s="34">
        <f t="shared" si="48"/>
        <v>0.32291666666666669</v>
      </c>
      <c r="BK38" s="33">
        <f t="shared" si="49"/>
        <v>0.41249999999999998</v>
      </c>
    </row>
    <row r="39" spans="1:63">
      <c r="A39" s="30">
        <v>35</v>
      </c>
      <c r="B39" s="75" t="s">
        <v>179</v>
      </c>
      <c r="C39" s="48" t="s">
        <v>132</v>
      </c>
      <c r="D39" s="66">
        <v>0.5</v>
      </c>
      <c r="E39" s="66">
        <v>2</v>
      </c>
      <c r="F39" s="66">
        <v>1</v>
      </c>
      <c r="G39" s="50">
        <f t="shared" si="25"/>
        <v>0.5</v>
      </c>
      <c r="H39" s="66">
        <v>2</v>
      </c>
      <c r="I39" s="66">
        <v>0</v>
      </c>
      <c r="J39" s="50">
        <f t="shared" si="26"/>
        <v>0</v>
      </c>
      <c r="K39" s="18">
        <f t="shared" si="27"/>
        <v>0.25</v>
      </c>
      <c r="L39" s="8">
        <v>0.45</v>
      </c>
      <c r="M39" s="8">
        <f t="shared" si="28"/>
        <v>0.1125</v>
      </c>
      <c r="N39" s="67">
        <v>1</v>
      </c>
      <c r="O39" s="66"/>
      <c r="P39" s="50">
        <f t="shared" si="29"/>
        <v>0</v>
      </c>
      <c r="Q39" s="66">
        <v>3</v>
      </c>
      <c r="R39" s="66"/>
      <c r="S39" s="50">
        <f t="shared" si="30"/>
        <v>0</v>
      </c>
      <c r="T39" s="67">
        <v>1</v>
      </c>
      <c r="U39" s="66"/>
      <c r="V39" s="50">
        <f t="shared" si="31"/>
        <v>0</v>
      </c>
      <c r="W39" s="54">
        <v>1</v>
      </c>
      <c r="X39" s="98"/>
      <c r="Y39" s="50">
        <f t="shared" si="32"/>
        <v>0</v>
      </c>
      <c r="Z39" s="54">
        <v>1</v>
      </c>
      <c r="AA39" s="54"/>
      <c r="AB39" s="50">
        <f t="shared" si="33"/>
        <v>0</v>
      </c>
      <c r="AC39" s="54">
        <v>1</v>
      </c>
      <c r="AD39" s="98"/>
      <c r="AE39" s="50">
        <f t="shared" si="34"/>
        <v>0</v>
      </c>
      <c r="AF39" s="54">
        <v>2</v>
      </c>
      <c r="AG39" s="54"/>
      <c r="AH39" s="50">
        <f t="shared" si="35"/>
        <v>0</v>
      </c>
      <c r="AI39" s="54">
        <v>2</v>
      </c>
      <c r="AJ39" s="98"/>
      <c r="AK39" s="50">
        <f t="shared" si="36"/>
        <v>0</v>
      </c>
      <c r="AL39" s="18">
        <f t="shared" si="37"/>
        <v>0</v>
      </c>
      <c r="AM39" s="8">
        <v>0.25</v>
      </c>
      <c r="AN39" s="8">
        <f t="shared" si="38"/>
        <v>0</v>
      </c>
      <c r="AO39" s="66">
        <v>4</v>
      </c>
      <c r="AP39" s="66">
        <v>1</v>
      </c>
      <c r="AQ39" s="50">
        <f t="shared" si="39"/>
        <v>0.25</v>
      </c>
      <c r="AR39" s="66">
        <v>4</v>
      </c>
      <c r="AS39" s="66">
        <v>6</v>
      </c>
      <c r="AT39" s="50">
        <f t="shared" si="40"/>
        <v>1.5</v>
      </c>
      <c r="AU39" s="66">
        <v>2</v>
      </c>
      <c r="AV39" s="66"/>
      <c r="AW39" s="50">
        <f t="shared" si="41"/>
        <v>0</v>
      </c>
      <c r="AX39" s="18">
        <f t="shared" si="42"/>
        <v>0.58333333333333337</v>
      </c>
      <c r="AY39" s="8">
        <v>0.15</v>
      </c>
      <c r="AZ39" s="8">
        <f t="shared" si="43"/>
        <v>8.7500000000000008E-2</v>
      </c>
      <c r="BA39" s="66">
        <v>2</v>
      </c>
      <c r="BB39" s="77">
        <v>0</v>
      </c>
      <c r="BC39" s="50">
        <f t="shared" si="44"/>
        <v>0</v>
      </c>
      <c r="BD39" s="66">
        <v>1</v>
      </c>
      <c r="BE39" s="77">
        <v>0</v>
      </c>
      <c r="BF39" s="50">
        <f t="shared" si="45"/>
        <v>0</v>
      </c>
      <c r="BG39" s="18">
        <f t="shared" si="46"/>
        <v>0</v>
      </c>
      <c r="BH39" s="8">
        <v>0.15</v>
      </c>
      <c r="BI39" s="8">
        <f t="shared" si="47"/>
        <v>0</v>
      </c>
      <c r="BJ39" s="34">
        <f t="shared" si="48"/>
        <v>0.20833333333333334</v>
      </c>
      <c r="BK39" s="33">
        <f t="shared" si="49"/>
        <v>0.4</v>
      </c>
    </row>
    <row r="40" spans="1:63">
      <c r="A40" s="74">
        <v>36</v>
      </c>
      <c r="B40" s="48" t="s">
        <v>119</v>
      </c>
      <c r="C40" s="48" t="s">
        <v>48</v>
      </c>
      <c r="D40" s="66">
        <v>1</v>
      </c>
      <c r="E40" s="66">
        <v>2</v>
      </c>
      <c r="F40" s="98"/>
      <c r="G40" s="50">
        <f t="shared" si="25"/>
        <v>0</v>
      </c>
      <c r="H40" s="66">
        <v>2</v>
      </c>
      <c r="I40" s="98">
        <v>1</v>
      </c>
      <c r="J40" s="50">
        <f t="shared" si="26"/>
        <v>0.5</v>
      </c>
      <c r="K40" s="18">
        <f t="shared" si="27"/>
        <v>0.25</v>
      </c>
      <c r="L40" s="8">
        <v>0.45</v>
      </c>
      <c r="M40" s="8">
        <f t="shared" si="28"/>
        <v>0.1125</v>
      </c>
      <c r="N40" s="67">
        <v>1</v>
      </c>
      <c r="O40" s="66"/>
      <c r="P40" s="50">
        <f t="shared" si="29"/>
        <v>0</v>
      </c>
      <c r="Q40" s="66">
        <v>3</v>
      </c>
      <c r="R40" s="98"/>
      <c r="S40" s="50">
        <f t="shared" si="30"/>
        <v>0</v>
      </c>
      <c r="T40" s="67">
        <v>1</v>
      </c>
      <c r="U40" s="66"/>
      <c r="V40" s="50">
        <f t="shared" si="31"/>
        <v>0</v>
      </c>
      <c r="W40" s="54">
        <v>1</v>
      </c>
      <c r="X40" s="98"/>
      <c r="Y40" s="50">
        <f t="shared" si="32"/>
        <v>0</v>
      </c>
      <c r="Z40" s="54">
        <v>1</v>
      </c>
      <c r="AA40" s="98"/>
      <c r="AB40" s="50">
        <f t="shared" si="33"/>
        <v>0</v>
      </c>
      <c r="AC40" s="54">
        <v>1</v>
      </c>
      <c r="AD40" s="98"/>
      <c r="AE40" s="50">
        <f t="shared" si="34"/>
        <v>0</v>
      </c>
      <c r="AF40" s="54">
        <v>2</v>
      </c>
      <c r="AG40" s="57">
        <v>2</v>
      </c>
      <c r="AH40" s="50">
        <f t="shared" si="35"/>
        <v>1</v>
      </c>
      <c r="AI40" s="54">
        <v>2</v>
      </c>
      <c r="AJ40" s="54">
        <v>1</v>
      </c>
      <c r="AK40" s="50">
        <f t="shared" si="36"/>
        <v>0.5</v>
      </c>
      <c r="AL40" s="18">
        <f t="shared" si="37"/>
        <v>0.1875</v>
      </c>
      <c r="AM40" s="8">
        <v>0.25</v>
      </c>
      <c r="AN40" s="8">
        <f t="shared" si="38"/>
        <v>4.6875E-2</v>
      </c>
      <c r="AO40" s="66">
        <v>4</v>
      </c>
      <c r="AP40" s="66">
        <v>2</v>
      </c>
      <c r="AQ40" s="50">
        <f t="shared" si="39"/>
        <v>0.5</v>
      </c>
      <c r="AR40" s="66">
        <v>4</v>
      </c>
      <c r="AS40" s="66"/>
      <c r="AT40" s="50">
        <f t="shared" si="40"/>
        <v>0</v>
      </c>
      <c r="AU40" s="66">
        <v>2</v>
      </c>
      <c r="AV40" s="66"/>
      <c r="AW40" s="50">
        <f t="shared" si="41"/>
        <v>0</v>
      </c>
      <c r="AX40" s="18">
        <f t="shared" si="42"/>
        <v>0.16666666666666666</v>
      </c>
      <c r="AY40" s="8">
        <v>0.15</v>
      </c>
      <c r="AZ40" s="8">
        <f t="shared" si="43"/>
        <v>2.4999999999999998E-2</v>
      </c>
      <c r="BA40" s="66">
        <v>2</v>
      </c>
      <c r="BB40" s="66"/>
      <c r="BC40" s="50">
        <f t="shared" si="44"/>
        <v>0</v>
      </c>
      <c r="BD40" s="66">
        <v>1</v>
      </c>
      <c r="BE40" s="98"/>
      <c r="BF40" s="50">
        <f t="shared" si="45"/>
        <v>0</v>
      </c>
      <c r="BG40" s="18">
        <f t="shared" si="46"/>
        <v>0</v>
      </c>
      <c r="BH40" s="8">
        <v>0.15</v>
      </c>
      <c r="BI40" s="8">
        <f t="shared" si="47"/>
        <v>0</v>
      </c>
      <c r="BJ40" s="34">
        <f t="shared" si="48"/>
        <v>0.15104166666666666</v>
      </c>
      <c r="BK40" s="33">
        <f t="shared" si="49"/>
        <v>0.36875000000000002</v>
      </c>
    </row>
    <row r="41" spans="1:63" s="11" customFormat="1">
      <c r="A41" s="96">
        <v>37</v>
      </c>
      <c r="B41" s="38" t="s">
        <v>85</v>
      </c>
      <c r="C41" s="48" t="s">
        <v>93</v>
      </c>
      <c r="D41" s="66">
        <v>1</v>
      </c>
      <c r="E41" s="66">
        <v>2</v>
      </c>
      <c r="F41" s="67"/>
      <c r="G41" s="50">
        <f t="shared" si="25"/>
        <v>0</v>
      </c>
      <c r="H41" s="66">
        <v>2</v>
      </c>
      <c r="I41" s="67"/>
      <c r="J41" s="50">
        <f t="shared" si="26"/>
        <v>0</v>
      </c>
      <c r="K41" s="18">
        <f t="shared" si="27"/>
        <v>0</v>
      </c>
      <c r="L41" s="8">
        <v>0.45</v>
      </c>
      <c r="M41" s="8">
        <f t="shared" si="28"/>
        <v>0</v>
      </c>
      <c r="N41" s="67">
        <v>1</v>
      </c>
      <c r="O41" s="67"/>
      <c r="P41" s="50">
        <f t="shared" si="29"/>
        <v>0</v>
      </c>
      <c r="Q41" s="66">
        <v>3</v>
      </c>
      <c r="R41" s="67"/>
      <c r="S41" s="50">
        <f t="shared" si="30"/>
        <v>0</v>
      </c>
      <c r="T41" s="67">
        <v>1</v>
      </c>
      <c r="U41" s="67"/>
      <c r="V41" s="50">
        <f t="shared" si="31"/>
        <v>0</v>
      </c>
      <c r="W41" s="54">
        <v>1</v>
      </c>
      <c r="X41" s="64">
        <v>1</v>
      </c>
      <c r="Y41" s="50">
        <f t="shared" si="32"/>
        <v>1</v>
      </c>
      <c r="Z41" s="54">
        <v>1</v>
      </c>
      <c r="AA41" s="56"/>
      <c r="AB41" s="50">
        <f t="shared" si="33"/>
        <v>0</v>
      </c>
      <c r="AC41" s="54">
        <v>1</v>
      </c>
      <c r="AD41" s="50"/>
      <c r="AE41" s="50">
        <f t="shared" si="34"/>
        <v>0</v>
      </c>
      <c r="AF41" s="54">
        <v>2</v>
      </c>
      <c r="AG41" s="50"/>
      <c r="AH41" s="50">
        <f t="shared" si="35"/>
        <v>0</v>
      </c>
      <c r="AI41" s="54">
        <v>2</v>
      </c>
      <c r="AJ41" s="55"/>
      <c r="AK41" s="50">
        <f t="shared" si="36"/>
        <v>0</v>
      </c>
      <c r="AL41" s="18">
        <f t="shared" si="37"/>
        <v>0.125</v>
      </c>
      <c r="AM41" s="8">
        <v>0.25</v>
      </c>
      <c r="AN41" s="8">
        <f t="shared" si="38"/>
        <v>3.125E-2</v>
      </c>
      <c r="AO41" s="66">
        <v>4</v>
      </c>
      <c r="AP41" s="64">
        <v>1</v>
      </c>
      <c r="AQ41" s="50">
        <f t="shared" si="39"/>
        <v>0.25</v>
      </c>
      <c r="AR41" s="66">
        <v>4</v>
      </c>
      <c r="AS41" s="67"/>
      <c r="AT41" s="50">
        <f t="shared" si="40"/>
        <v>0</v>
      </c>
      <c r="AU41" s="66">
        <v>2</v>
      </c>
      <c r="AV41" s="67">
        <v>1</v>
      </c>
      <c r="AW41" s="50">
        <f t="shared" si="41"/>
        <v>0.5</v>
      </c>
      <c r="AX41" s="18">
        <f t="shared" si="42"/>
        <v>0.25</v>
      </c>
      <c r="AY41" s="8">
        <v>0.15</v>
      </c>
      <c r="AZ41" s="8">
        <f t="shared" si="43"/>
        <v>3.7499999999999999E-2</v>
      </c>
      <c r="BA41" s="66">
        <v>2</v>
      </c>
      <c r="BB41" s="64">
        <v>3</v>
      </c>
      <c r="BC41" s="50">
        <f t="shared" si="44"/>
        <v>1.5</v>
      </c>
      <c r="BD41" s="66">
        <v>1</v>
      </c>
      <c r="BE41" s="66"/>
      <c r="BF41" s="50">
        <f t="shared" si="45"/>
        <v>0</v>
      </c>
      <c r="BG41" s="18">
        <f t="shared" si="46"/>
        <v>0.75</v>
      </c>
      <c r="BH41" s="8">
        <v>0.15</v>
      </c>
      <c r="BI41" s="8">
        <f t="shared" si="47"/>
        <v>0.11249999999999999</v>
      </c>
      <c r="BJ41" s="34">
        <f t="shared" si="48"/>
        <v>0.28125</v>
      </c>
      <c r="BK41" s="33">
        <f t="shared" si="49"/>
        <v>0.36249999999999999</v>
      </c>
    </row>
    <row r="42" spans="1:63" s="11" customFormat="1">
      <c r="A42" s="96">
        <v>38</v>
      </c>
      <c r="B42" s="75" t="s">
        <v>180</v>
      </c>
      <c r="C42" s="48" t="s">
        <v>132</v>
      </c>
      <c r="D42" s="66">
        <v>1.5</v>
      </c>
      <c r="E42" s="66">
        <v>2</v>
      </c>
      <c r="F42" s="66"/>
      <c r="G42" s="50">
        <f t="shared" si="25"/>
        <v>0</v>
      </c>
      <c r="H42" s="66">
        <v>2</v>
      </c>
      <c r="I42" s="66">
        <v>0</v>
      </c>
      <c r="J42" s="50">
        <f t="shared" si="26"/>
        <v>0</v>
      </c>
      <c r="K42" s="18">
        <f t="shared" si="27"/>
        <v>0</v>
      </c>
      <c r="L42" s="8">
        <v>0.45</v>
      </c>
      <c r="M42" s="8">
        <f t="shared" si="28"/>
        <v>0</v>
      </c>
      <c r="N42" s="67">
        <v>1</v>
      </c>
      <c r="O42" s="66"/>
      <c r="P42" s="50">
        <f t="shared" si="29"/>
        <v>0</v>
      </c>
      <c r="Q42" s="66">
        <v>3</v>
      </c>
      <c r="R42" s="66"/>
      <c r="S42" s="50">
        <f t="shared" si="30"/>
        <v>0</v>
      </c>
      <c r="T42" s="67">
        <v>1</v>
      </c>
      <c r="U42" s="66">
        <v>2</v>
      </c>
      <c r="V42" s="50">
        <f t="shared" si="31"/>
        <v>2</v>
      </c>
      <c r="W42" s="54">
        <v>1</v>
      </c>
      <c r="X42" s="98"/>
      <c r="Y42" s="50">
        <f t="shared" si="32"/>
        <v>0</v>
      </c>
      <c r="Z42" s="54">
        <v>1</v>
      </c>
      <c r="AA42" s="66"/>
      <c r="AB42" s="50">
        <f t="shared" si="33"/>
        <v>0</v>
      </c>
      <c r="AC42" s="54">
        <v>1</v>
      </c>
      <c r="AD42" s="98"/>
      <c r="AE42" s="50">
        <f t="shared" si="34"/>
        <v>0</v>
      </c>
      <c r="AF42" s="54">
        <v>2</v>
      </c>
      <c r="AG42" s="52"/>
      <c r="AH42" s="50">
        <f t="shared" si="35"/>
        <v>0</v>
      </c>
      <c r="AI42" s="54">
        <v>2</v>
      </c>
      <c r="AJ42" s="98"/>
      <c r="AK42" s="50">
        <f t="shared" si="36"/>
        <v>0</v>
      </c>
      <c r="AL42" s="18">
        <f t="shared" si="37"/>
        <v>0.25</v>
      </c>
      <c r="AM42" s="8">
        <v>0.25</v>
      </c>
      <c r="AN42" s="8">
        <f t="shared" si="38"/>
        <v>6.25E-2</v>
      </c>
      <c r="AO42" s="66">
        <v>4</v>
      </c>
      <c r="AP42" s="66">
        <v>3</v>
      </c>
      <c r="AQ42" s="50">
        <f t="shared" si="39"/>
        <v>0.75</v>
      </c>
      <c r="AR42" s="66">
        <v>4</v>
      </c>
      <c r="AS42" s="66">
        <v>6</v>
      </c>
      <c r="AT42" s="50">
        <f t="shared" si="40"/>
        <v>1.5</v>
      </c>
      <c r="AU42" s="66">
        <v>2</v>
      </c>
      <c r="AV42" s="66"/>
      <c r="AW42" s="50">
        <f t="shared" si="41"/>
        <v>0</v>
      </c>
      <c r="AX42" s="18">
        <f t="shared" si="42"/>
        <v>0.75</v>
      </c>
      <c r="AY42" s="8">
        <v>0.15</v>
      </c>
      <c r="AZ42" s="8">
        <f t="shared" si="43"/>
        <v>0.11249999999999999</v>
      </c>
      <c r="BA42" s="66">
        <v>2</v>
      </c>
      <c r="BB42" s="77">
        <v>0</v>
      </c>
      <c r="BC42" s="50">
        <f t="shared" si="44"/>
        <v>0</v>
      </c>
      <c r="BD42" s="66">
        <v>1</v>
      </c>
      <c r="BE42" s="77">
        <v>0</v>
      </c>
      <c r="BF42" s="50">
        <f t="shared" si="45"/>
        <v>0</v>
      </c>
      <c r="BG42" s="18">
        <f t="shared" si="46"/>
        <v>0</v>
      </c>
      <c r="BH42" s="8">
        <v>0.15</v>
      </c>
      <c r="BI42" s="8">
        <f t="shared" si="47"/>
        <v>0</v>
      </c>
      <c r="BJ42" s="34">
        <f t="shared" si="48"/>
        <v>0.25</v>
      </c>
      <c r="BK42" s="33">
        <f t="shared" si="49"/>
        <v>0.35</v>
      </c>
    </row>
    <row r="43" spans="1:63">
      <c r="A43" s="74">
        <v>39</v>
      </c>
      <c r="B43" s="48" t="s">
        <v>161</v>
      </c>
      <c r="C43" s="48" t="s">
        <v>162</v>
      </c>
      <c r="D43" s="66">
        <v>1</v>
      </c>
      <c r="E43" s="66">
        <v>2</v>
      </c>
      <c r="F43" s="66">
        <v>0</v>
      </c>
      <c r="G43" s="50">
        <f t="shared" si="25"/>
        <v>0</v>
      </c>
      <c r="H43" s="66">
        <v>2</v>
      </c>
      <c r="I43" s="66">
        <v>0</v>
      </c>
      <c r="J43" s="50">
        <f t="shared" si="26"/>
        <v>0</v>
      </c>
      <c r="K43" s="34">
        <f t="shared" si="27"/>
        <v>0</v>
      </c>
      <c r="L43" s="50">
        <v>0.45</v>
      </c>
      <c r="M43" s="50">
        <f t="shared" si="28"/>
        <v>0</v>
      </c>
      <c r="N43" s="67">
        <v>1</v>
      </c>
      <c r="O43" s="66">
        <v>0</v>
      </c>
      <c r="P43" s="50">
        <f t="shared" si="29"/>
        <v>0</v>
      </c>
      <c r="Q43" s="66">
        <v>3</v>
      </c>
      <c r="R43" s="66">
        <v>0</v>
      </c>
      <c r="S43" s="50">
        <f t="shared" si="30"/>
        <v>0</v>
      </c>
      <c r="T43" s="67">
        <v>1</v>
      </c>
      <c r="U43" s="96">
        <v>0</v>
      </c>
      <c r="V43" s="50">
        <f t="shared" si="31"/>
        <v>0</v>
      </c>
      <c r="W43" s="54">
        <v>1</v>
      </c>
      <c r="X43" s="54">
        <v>0</v>
      </c>
      <c r="Y43" s="50">
        <f t="shared" si="32"/>
        <v>0</v>
      </c>
      <c r="Z43" s="54">
        <v>1</v>
      </c>
      <c r="AA43" s="54">
        <v>0</v>
      </c>
      <c r="AB43" s="50">
        <f t="shared" si="33"/>
        <v>0</v>
      </c>
      <c r="AC43" s="54">
        <v>1</v>
      </c>
      <c r="AD43" s="96">
        <v>0</v>
      </c>
      <c r="AE43" s="50">
        <f t="shared" si="34"/>
        <v>0</v>
      </c>
      <c r="AF43" s="54">
        <v>2</v>
      </c>
      <c r="AG43" s="96">
        <v>0</v>
      </c>
      <c r="AH43" s="50">
        <f t="shared" si="35"/>
        <v>0</v>
      </c>
      <c r="AI43" s="54">
        <v>2</v>
      </c>
      <c r="AJ43" s="54">
        <v>0</v>
      </c>
      <c r="AK43" s="50">
        <f t="shared" si="36"/>
        <v>0</v>
      </c>
      <c r="AL43" s="34">
        <f t="shared" si="37"/>
        <v>0</v>
      </c>
      <c r="AM43" s="50">
        <v>0.25</v>
      </c>
      <c r="AN43" s="50">
        <f t="shared" si="38"/>
        <v>0</v>
      </c>
      <c r="AO43" s="66">
        <v>4</v>
      </c>
      <c r="AP43" s="66">
        <v>4</v>
      </c>
      <c r="AQ43" s="50">
        <f t="shared" si="39"/>
        <v>1</v>
      </c>
      <c r="AR43" s="66">
        <v>4</v>
      </c>
      <c r="AS43" s="66">
        <v>1</v>
      </c>
      <c r="AT43" s="50">
        <f t="shared" si="40"/>
        <v>0.25</v>
      </c>
      <c r="AU43" s="66">
        <v>2</v>
      </c>
      <c r="AV43" s="66">
        <v>2</v>
      </c>
      <c r="AW43" s="50">
        <f t="shared" si="41"/>
        <v>1</v>
      </c>
      <c r="AX43" s="34">
        <f t="shared" si="42"/>
        <v>0.75</v>
      </c>
      <c r="AY43" s="50">
        <v>0.15</v>
      </c>
      <c r="AZ43" s="50">
        <f t="shared" si="43"/>
        <v>0.11249999999999999</v>
      </c>
      <c r="BA43" s="66">
        <v>2</v>
      </c>
      <c r="BB43" s="66">
        <v>1</v>
      </c>
      <c r="BC43" s="50">
        <f t="shared" si="44"/>
        <v>0.5</v>
      </c>
      <c r="BD43" s="66">
        <v>1</v>
      </c>
      <c r="BE43" s="66">
        <v>0</v>
      </c>
      <c r="BF43" s="50">
        <f t="shared" si="45"/>
        <v>0</v>
      </c>
      <c r="BG43" s="34">
        <f t="shared" si="46"/>
        <v>0.25</v>
      </c>
      <c r="BH43" s="50">
        <v>0.15</v>
      </c>
      <c r="BI43" s="50">
        <f t="shared" si="47"/>
        <v>3.7499999999999999E-2</v>
      </c>
      <c r="BJ43" s="34">
        <f t="shared" si="48"/>
        <v>0.25</v>
      </c>
      <c r="BK43" s="33">
        <f t="shared" si="49"/>
        <v>0.3</v>
      </c>
    </row>
    <row r="44" spans="1:63">
      <c r="A44" s="74">
        <v>40</v>
      </c>
      <c r="B44" s="38" t="s">
        <v>91</v>
      </c>
      <c r="C44" s="48" t="s">
        <v>93</v>
      </c>
      <c r="D44" s="67">
        <v>1</v>
      </c>
      <c r="E44" s="66">
        <v>2</v>
      </c>
      <c r="F44" s="98"/>
      <c r="G44" s="50">
        <f t="shared" si="25"/>
        <v>0</v>
      </c>
      <c r="H44" s="66">
        <v>2</v>
      </c>
      <c r="I44" s="98"/>
      <c r="J44" s="50">
        <f t="shared" si="26"/>
        <v>0</v>
      </c>
      <c r="K44" s="18">
        <f t="shared" si="27"/>
        <v>0</v>
      </c>
      <c r="L44" s="8">
        <v>0.45</v>
      </c>
      <c r="M44" s="8">
        <f t="shared" si="28"/>
        <v>0</v>
      </c>
      <c r="N44" s="67">
        <v>1</v>
      </c>
      <c r="O44" s="67"/>
      <c r="P44" s="50">
        <f t="shared" si="29"/>
        <v>0</v>
      </c>
      <c r="Q44" s="66">
        <v>3</v>
      </c>
      <c r="R44" s="98"/>
      <c r="S44" s="50">
        <f t="shared" si="30"/>
        <v>0</v>
      </c>
      <c r="T44" s="67">
        <v>1</v>
      </c>
      <c r="U44" s="98"/>
      <c r="V44" s="50">
        <f t="shared" si="31"/>
        <v>0</v>
      </c>
      <c r="W44" s="54">
        <v>1</v>
      </c>
      <c r="X44" s="65"/>
      <c r="Y44" s="50">
        <f t="shared" si="32"/>
        <v>0</v>
      </c>
      <c r="Z44" s="54">
        <v>1</v>
      </c>
      <c r="AA44" s="56"/>
      <c r="AB44" s="50">
        <f t="shared" si="33"/>
        <v>0</v>
      </c>
      <c r="AC44" s="54">
        <v>1</v>
      </c>
      <c r="AD44" s="98"/>
      <c r="AE44" s="50">
        <f t="shared" si="34"/>
        <v>0</v>
      </c>
      <c r="AF44" s="54">
        <v>2</v>
      </c>
      <c r="AG44" s="98"/>
      <c r="AH44" s="50">
        <f t="shared" si="35"/>
        <v>0</v>
      </c>
      <c r="AI44" s="54">
        <v>2</v>
      </c>
      <c r="AJ44" s="98"/>
      <c r="AK44" s="50">
        <f t="shared" si="36"/>
        <v>0</v>
      </c>
      <c r="AL44" s="18">
        <f t="shared" si="37"/>
        <v>0</v>
      </c>
      <c r="AM44" s="8">
        <v>0.25</v>
      </c>
      <c r="AN44" s="8">
        <f t="shared" si="38"/>
        <v>0</v>
      </c>
      <c r="AO44" s="66">
        <v>4</v>
      </c>
      <c r="AP44" s="65">
        <v>1</v>
      </c>
      <c r="AQ44" s="50">
        <f t="shared" si="39"/>
        <v>0.25</v>
      </c>
      <c r="AR44" s="66">
        <v>4</v>
      </c>
      <c r="AS44" s="67"/>
      <c r="AT44" s="50">
        <f t="shared" si="40"/>
        <v>0</v>
      </c>
      <c r="AU44" s="66">
        <v>2</v>
      </c>
      <c r="AV44" s="98"/>
      <c r="AW44" s="50">
        <f t="shared" si="41"/>
        <v>0</v>
      </c>
      <c r="AX44" s="18">
        <f t="shared" si="42"/>
        <v>8.3333333333333329E-2</v>
      </c>
      <c r="AY44" s="8">
        <v>0.15</v>
      </c>
      <c r="AZ44" s="8">
        <f t="shared" si="43"/>
        <v>1.2499999999999999E-2</v>
      </c>
      <c r="BA44" s="66">
        <v>2</v>
      </c>
      <c r="BB44" s="64">
        <v>3</v>
      </c>
      <c r="BC44" s="50">
        <f t="shared" si="44"/>
        <v>1.5</v>
      </c>
      <c r="BD44" s="66">
        <v>1</v>
      </c>
      <c r="BE44" s="98"/>
      <c r="BF44" s="50">
        <f t="shared" si="45"/>
        <v>0</v>
      </c>
      <c r="BG44" s="18">
        <f t="shared" si="46"/>
        <v>0.75</v>
      </c>
      <c r="BH44" s="8">
        <v>0.15</v>
      </c>
      <c r="BI44" s="8">
        <f t="shared" si="47"/>
        <v>0.11249999999999999</v>
      </c>
      <c r="BJ44" s="34">
        <f t="shared" si="48"/>
        <v>0.20833333333333334</v>
      </c>
      <c r="BK44" s="33">
        <f t="shared" si="49"/>
        <v>0.24999999999999997</v>
      </c>
    </row>
    <row r="45" spans="1:63">
      <c r="A45" s="74">
        <v>41</v>
      </c>
      <c r="B45" s="38" t="s">
        <v>87</v>
      </c>
      <c r="C45" s="48" t="s">
        <v>93</v>
      </c>
      <c r="D45" s="67">
        <v>1</v>
      </c>
      <c r="E45" s="66">
        <v>2</v>
      </c>
      <c r="F45" s="67"/>
      <c r="G45" s="50">
        <f t="shared" si="25"/>
        <v>0</v>
      </c>
      <c r="H45" s="66">
        <v>2</v>
      </c>
      <c r="I45" s="67"/>
      <c r="J45" s="50">
        <f t="shared" si="26"/>
        <v>0</v>
      </c>
      <c r="K45" s="18">
        <f t="shared" si="27"/>
        <v>0</v>
      </c>
      <c r="L45" s="8">
        <v>0.45</v>
      </c>
      <c r="M45" s="8">
        <f t="shared" si="28"/>
        <v>0</v>
      </c>
      <c r="N45" s="67">
        <v>1</v>
      </c>
      <c r="O45" s="67"/>
      <c r="P45" s="50">
        <f t="shared" si="29"/>
        <v>0</v>
      </c>
      <c r="Q45" s="66">
        <v>3</v>
      </c>
      <c r="R45" s="67"/>
      <c r="S45" s="50">
        <f t="shared" si="30"/>
        <v>0</v>
      </c>
      <c r="T45" s="67">
        <v>1</v>
      </c>
      <c r="U45" s="67"/>
      <c r="V45" s="50">
        <f t="shared" si="31"/>
        <v>0</v>
      </c>
      <c r="W45" s="54">
        <v>1</v>
      </c>
      <c r="X45" s="65">
        <v>1</v>
      </c>
      <c r="Y45" s="50">
        <f t="shared" si="32"/>
        <v>1</v>
      </c>
      <c r="Z45" s="54">
        <v>1</v>
      </c>
      <c r="AA45" s="56"/>
      <c r="AB45" s="50">
        <f t="shared" si="33"/>
        <v>0</v>
      </c>
      <c r="AC45" s="54">
        <v>1</v>
      </c>
      <c r="AD45" s="50"/>
      <c r="AE45" s="50">
        <f t="shared" si="34"/>
        <v>0</v>
      </c>
      <c r="AF45" s="54">
        <v>2</v>
      </c>
      <c r="AG45" s="50"/>
      <c r="AH45" s="50">
        <f t="shared" si="35"/>
        <v>0</v>
      </c>
      <c r="AI45" s="54">
        <v>2</v>
      </c>
      <c r="AJ45" s="55"/>
      <c r="AK45" s="50">
        <f t="shared" si="36"/>
        <v>0</v>
      </c>
      <c r="AL45" s="18">
        <f t="shared" si="37"/>
        <v>0.125</v>
      </c>
      <c r="AM45" s="8">
        <v>0.25</v>
      </c>
      <c r="AN45" s="8">
        <f t="shared" si="38"/>
        <v>3.125E-2</v>
      </c>
      <c r="AO45" s="66">
        <v>4</v>
      </c>
      <c r="AP45" s="65">
        <v>1</v>
      </c>
      <c r="AQ45" s="50">
        <f t="shared" si="39"/>
        <v>0.25</v>
      </c>
      <c r="AR45" s="66">
        <v>4</v>
      </c>
      <c r="AS45" s="67"/>
      <c r="AT45" s="50">
        <f t="shared" si="40"/>
        <v>0</v>
      </c>
      <c r="AU45" s="66">
        <v>2</v>
      </c>
      <c r="AV45" s="67"/>
      <c r="AW45" s="50">
        <f t="shared" si="41"/>
        <v>0</v>
      </c>
      <c r="AX45" s="18">
        <f t="shared" si="42"/>
        <v>8.3333333333333329E-2</v>
      </c>
      <c r="AY45" s="8">
        <v>0.15</v>
      </c>
      <c r="AZ45" s="8">
        <f t="shared" si="43"/>
        <v>1.2499999999999999E-2</v>
      </c>
      <c r="BA45" s="66">
        <v>2</v>
      </c>
      <c r="BB45" s="64">
        <v>2</v>
      </c>
      <c r="BC45" s="50">
        <f t="shared" si="44"/>
        <v>1</v>
      </c>
      <c r="BD45" s="66">
        <v>1</v>
      </c>
      <c r="BE45" s="66"/>
      <c r="BF45" s="50">
        <f t="shared" si="45"/>
        <v>0</v>
      </c>
      <c r="BG45" s="18">
        <f t="shared" si="46"/>
        <v>0.5</v>
      </c>
      <c r="BH45" s="8">
        <v>0.15</v>
      </c>
      <c r="BI45" s="8">
        <f t="shared" si="47"/>
        <v>7.4999999999999997E-2</v>
      </c>
      <c r="BJ45" s="34">
        <f t="shared" si="48"/>
        <v>0.17708333333333334</v>
      </c>
      <c r="BK45" s="33">
        <f t="shared" si="49"/>
        <v>0.23749999999999999</v>
      </c>
    </row>
    <row r="46" spans="1:63">
      <c r="A46" s="74">
        <v>42</v>
      </c>
      <c r="B46" s="53" t="s">
        <v>116</v>
      </c>
      <c r="C46" s="48" t="s">
        <v>48</v>
      </c>
      <c r="D46" s="67">
        <v>1</v>
      </c>
      <c r="E46" s="66">
        <v>2</v>
      </c>
      <c r="F46" s="77">
        <v>0</v>
      </c>
      <c r="G46" s="50">
        <f t="shared" si="25"/>
        <v>0</v>
      </c>
      <c r="H46" s="66">
        <v>2</v>
      </c>
      <c r="I46" s="109">
        <v>0</v>
      </c>
      <c r="J46" s="50">
        <f t="shared" si="26"/>
        <v>0</v>
      </c>
      <c r="K46" s="34">
        <f t="shared" si="27"/>
        <v>0</v>
      </c>
      <c r="L46" s="50">
        <v>0.45</v>
      </c>
      <c r="M46" s="50">
        <f t="shared" si="28"/>
        <v>0</v>
      </c>
      <c r="N46" s="67">
        <v>1</v>
      </c>
      <c r="O46" s="67">
        <v>1</v>
      </c>
      <c r="P46" s="50">
        <f t="shared" si="29"/>
        <v>1</v>
      </c>
      <c r="Q46" s="66">
        <v>3</v>
      </c>
      <c r="R46" s="77">
        <v>0</v>
      </c>
      <c r="S46" s="50">
        <f t="shared" si="30"/>
        <v>0</v>
      </c>
      <c r="T46" s="67">
        <v>1</v>
      </c>
      <c r="U46" s="77">
        <v>0</v>
      </c>
      <c r="V46" s="50">
        <f t="shared" si="31"/>
        <v>0</v>
      </c>
      <c r="W46" s="54">
        <v>1</v>
      </c>
      <c r="X46" s="103">
        <v>0</v>
      </c>
      <c r="Y46" s="50">
        <f t="shared" si="32"/>
        <v>0</v>
      </c>
      <c r="Z46" s="54">
        <v>1</v>
      </c>
      <c r="AA46" s="109">
        <v>0</v>
      </c>
      <c r="AB46" s="50">
        <f t="shared" si="33"/>
        <v>0</v>
      </c>
      <c r="AC46" s="54">
        <v>1</v>
      </c>
      <c r="AD46" s="109">
        <v>0</v>
      </c>
      <c r="AE46" s="50">
        <f t="shared" si="34"/>
        <v>0</v>
      </c>
      <c r="AF46" s="54">
        <v>2</v>
      </c>
      <c r="AG46" s="57">
        <v>0</v>
      </c>
      <c r="AH46" s="50">
        <f t="shared" si="35"/>
        <v>0</v>
      </c>
      <c r="AI46" s="54">
        <v>2</v>
      </c>
      <c r="AJ46" s="55">
        <v>1</v>
      </c>
      <c r="AK46" s="50">
        <f t="shared" si="36"/>
        <v>0.5</v>
      </c>
      <c r="AL46" s="34">
        <f t="shared" si="37"/>
        <v>0.1875</v>
      </c>
      <c r="AM46" s="50">
        <v>0.25</v>
      </c>
      <c r="AN46" s="50">
        <f t="shared" si="38"/>
        <v>4.6875E-2</v>
      </c>
      <c r="AO46" s="66">
        <v>4</v>
      </c>
      <c r="AP46" s="67">
        <v>3</v>
      </c>
      <c r="AQ46" s="50">
        <f t="shared" si="39"/>
        <v>0.75</v>
      </c>
      <c r="AR46" s="66">
        <v>4</v>
      </c>
      <c r="AS46" s="77">
        <v>0</v>
      </c>
      <c r="AT46" s="50">
        <f t="shared" si="40"/>
        <v>0</v>
      </c>
      <c r="AU46" s="66">
        <v>2</v>
      </c>
      <c r="AV46" s="77">
        <v>1</v>
      </c>
      <c r="AW46" s="50">
        <f t="shared" si="41"/>
        <v>0.5</v>
      </c>
      <c r="AX46" s="34">
        <f t="shared" si="42"/>
        <v>0.41666666666666669</v>
      </c>
      <c r="AY46" s="50">
        <v>0.15</v>
      </c>
      <c r="AZ46" s="50">
        <f t="shared" si="43"/>
        <v>6.25E-2</v>
      </c>
      <c r="BA46" s="66">
        <v>2</v>
      </c>
      <c r="BB46" s="77">
        <v>0</v>
      </c>
      <c r="BC46" s="50">
        <f t="shared" si="44"/>
        <v>0</v>
      </c>
      <c r="BD46" s="66">
        <v>1</v>
      </c>
      <c r="BE46" s="109">
        <v>0</v>
      </c>
      <c r="BF46" s="50">
        <f t="shared" si="45"/>
        <v>0</v>
      </c>
      <c r="BG46" s="34">
        <f t="shared" si="46"/>
        <v>0</v>
      </c>
      <c r="BH46" s="50">
        <v>0.15</v>
      </c>
      <c r="BI46" s="50">
        <f t="shared" si="47"/>
        <v>0</v>
      </c>
      <c r="BJ46" s="34">
        <f t="shared" si="48"/>
        <v>0.15104166666666669</v>
      </c>
      <c r="BK46" s="33">
        <f t="shared" si="49"/>
        <v>0.21875</v>
      </c>
    </row>
    <row r="47" spans="1:63" s="11" customFormat="1">
      <c r="A47" s="96">
        <v>43</v>
      </c>
      <c r="B47" s="53" t="s">
        <v>118</v>
      </c>
      <c r="C47" s="48" t="s">
        <v>48</v>
      </c>
      <c r="D47" s="67">
        <v>1</v>
      </c>
      <c r="E47" s="66">
        <v>2</v>
      </c>
      <c r="F47" s="98"/>
      <c r="G47" s="50">
        <f t="shared" si="25"/>
        <v>0</v>
      </c>
      <c r="H47" s="66">
        <v>2</v>
      </c>
      <c r="I47" s="98"/>
      <c r="J47" s="50">
        <f t="shared" si="26"/>
        <v>0</v>
      </c>
      <c r="K47" s="18">
        <f t="shared" si="27"/>
        <v>0</v>
      </c>
      <c r="L47" s="8">
        <v>0.45</v>
      </c>
      <c r="M47" s="8">
        <f t="shared" si="28"/>
        <v>0</v>
      </c>
      <c r="N47" s="67">
        <v>1</v>
      </c>
      <c r="O47" s="67"/>
      <c r="P47" s="50">
        <f t="shared" si="29"/>
        <v>0</v>
      </c>
      <c r="Q47" s="66">
        <v>3</v>
      </c>
      <c r="R47" s="98"/>
      <c r="S47" s="50">
        <f t="shared" si="30"/>
        <v>0</v>
      </c>
      <c r="T47" s="67">
        <v>1</v>
      </c>
      <c r="U47" s="67"/>
      <c r="V47" s="50">
        <f t="shared" si="31"/>
        <v>0</v>
      </c>
      <c r="W47" s="54">
        <v>1</v>
      </c>
      <c r="X47" s="98"/>
      <c r="Y47" s="50">
        <f t="shared" si="32"/>
        <v>0</v>
      </c>
      <c r="Z47" s="54">
        <v>1</v>
      </c>
      <c r="AA47" s="98"/>
      <c r="AB47" s="50">
        <f t="shared" si="33"/>
        <v>0</v>
      </c>
      <c r="AC47" s="54">
        <v>1</v>
      </c>
      <c r="AD47" s="98"/>
      <c r="AE47" s="50">
        <f t="shared" si="34"/>
        <v>0</v>
      </c>
      <c r="AF47" s="54">
        <v>2</v>
      </c>
      <c r="AG47" s="57">
        <v>0</v>
      </c>
      <c r="AH47" s="50">
        <f t="shared" si="35"/>
        <v>0</v>
      </c>
      <c r="AI47" s="54">
        <v>2</v>
      </c>
      <c r="AJ47" s="55">
        <v>1</v>
      </c>
      <c r="AK47" s="50">
        <f t="shared" si="36"/>
        <v>0.5</v>
      </c>
      <c r="AL47" s="18">
        <f t="shared" si="37"/>
        <v>6.25E-2</v>
      </c>
      <c r="AM47" s="8">
        <v>0.25</v>
      </c>
      <c r="AN47" s="8">
        <f t="shared" si="38"/>
        <v>1.5625E-2</v>
      </c>
      <c r="AO47" s="66">
        <v>4</v>
      </c>
      <c r="AP47" s="67">
        <v>3</v>
      </c>
      <c r="AQ47" s="50">
        <f t="shared" si="39"/>
        <v>0.75</v>
      </c>
      <c r="AR47" s="66">
        <v>4</v>
      </c>
      <c r="AS47" s="67"/>
      <c r="AT47" s="50">
        <f t="shared" si="40"/>
        <v>0</v>
      </c>
      <c r="AU47" s="66">
        <v>2</v>
      </c>
      <c r="AV47" s="67"/>
      <c r="AW47" s="50">
        <f t="shared" si="41"/>
        <v>0</v>
      </c>
      <c r="AX47" s="18">
        <f t="shared" si="42"/>
        <v>0.25</v>
      </c>
      <c r="AY47" s="8">
        <v>0.15</v>
      </c>
      <c r="AZ47" s="8">
        <f t="shared" si="43"/>
        <v>3.7499999999999999E-2</v>
      </c>
      <c r="BA47" s="66">
        <v>2</v>
      </c>
      <c r="BB47" s="67">
        <v>1</v>
      </c>
      <c r="BC47" s="50">
        <f t="shared" si="44"/>
        <v>0.5</v>
      </c>
      <c r="BD47" s="66">
        <v>1</v>
      </c>
      <c r="BE47" s="98">
        <v>0</v>
      </c>
      <c r="BF47" s="50">
        <f t="shared" si="45"/>
        <v>0</v>
      </c>
      <c r="BG47" s="18">
        <f t="shared" si="46"/>
        <v>0.25</v>
      </c>
      <c r="BH47" s="8">
        <v>0.15</v>
      </c>
      <c r="BI47" s="8">
        <f t="shared" si="47"/>
        <v>3.7499999999999999E-2</v>
      </c>
      <c r="BJ47" s="34">
        <f t="shared" si="48"/>
        <v>0.140625</v>
      </c>
      <c r="BK47" s="33">
        <f t="shared" si="49"/>
        <v>0.18124999999999999</v>
      </c>
    </row>
    <row r="48" spans="1:63" s="11" customFormat="1">
      <c r="A48" s="96">
        <v>44</v>
      </c>
      <c r="B48" s="38" t="s">
        <v>89</v>
      </c>
      <c r="C48" s="48" t="s">
        <v>93</v>
      </c>
      <c r="D48" s="67">
        <v>1</v>
      </c>
      <c r="E48" s="66">
        <v>2</v>
      </c>
      <c r="F48" s="67"/>
      <c r="G48" s="50">
        <f t="shared" si="25"/>
        <v>0</v>
      </c>
      <c r="H48" s="66">
        <v>2</v>
      </c>
      <c r="I48" s="67"/>
      <c r="J48" s="50">
        <f t="shared" si="26"/>
        <v>0</v>
      </c>
      <c r="K48" s="18">
        <f t="shared" si="27"/>
        <v>0</v>
      </c>
      <c r="L48" s="8">
        <v>0.45</v>
      </c>
      <c r="M48" s="8">
        <f t="shared" si="28"/>
        <v>0</v>
      </c>
      <c r="N48" s="67">
        <v>1</v>
      </c>
      <c r="O48" s="66"/>
      <c r="P48" s="50">
        <f t="shared" si="29"/>
        <v>0</v>
      </c>
      <c r="Q48" s="66">
        <v>3</v>
      </c>
      <c r="R48" s="67"/>
      <c r="S48" s="50">
        <f t="shared" si="30"/>
        <v>0</v>
      </c>
      <c r="T48" s="67">
        <v>1</v>
      </c>
      <c r="U48" s="67"/>
      <c r="V48" s="50">
        <f t="shared" si="31"/>
        <v>0</v>
      </c>
      <c r="W48" s="54">
        <v>1</v>
      </c>
      <c r="X48" s="65"/>
      <c r="Y48" s="50">
        <f t="shared" si="32"/>
        <v>0</v>
      </c>
      <c r="Z48" s="54">
        <v>1</v>
      </c>
      <c r="AA48" s="56"/>
      <c r="AB48" s="50">
        <f t="shared" si="33"/>
        <v>0</v>
      </c>
      <c r="AC48" s="54">
        <v>1</v>
      </c>
      <c r="AD48" s="50"/>
      <c r="AE48" s="50">
        <f t="shared" si="34"/>
        <v>0</v>
      </c>
      <c r="AF48" s="54">
        <v>2</v>
      </c>
      <c r="AG48" s="50"/>
      <c r="AH48" s="50">
        <f t="shared" si="35"/>
        <v>0</v>
      </c>
      <c r="AI48" s="54">
        <v>2</v>
      </c>
      <c r="AJ48" s="55"/>
      <c r="AK48" s="50">
        <f t="shared" si="36"/>
        <v>0</v>
      </c>
      <c r="AL48" s="18">
        <f t="shared" si="37"/>
        <v>0</v>
      </c>
      <c r="AM48" s="8">
        <v>0.25</v>
      </c>
      <c r="AN48" s="8">
        <f t="shared" si="38"/>
        <v>0</v>
      </c>
      <c r="AO48" s="66">
        <v>4</v>
      </c>
      <c r="AP48" s="65">
        <v>1</v>
      </c>
      <c r="AQ48" s="50">
        <f t="shared" si="39"/>
        <v>0.25</v>
      </c>
      <c r="AR48" s="66">
        <v>4</v>
      </c>
      <c r="AS48" s="66"/>
      <c r="AT48" s="50">
        <f t="shared" si="40"/>
        <v>0</v>
      </c>
      <c r="AU48" s="66">
        <v>2</v>
      </c>
      <c r="AV48" s="67"/>
      <c r="AW48" s="50">
        <f t="shared" si="41"/>
        <v>0</v>
      </c>
      <c r="AX48" s="18">
        <f t="shared" si="42"/>
        <v>8.3333333333333329E-2</v>
      </c>
      <c r="AY48" s="8">
        <v>0.15</v>
      </c>
      <c r="AZ48" s="8">
        <f t="shared" si="43"/>
        <v>1.2499999999999999E-2</v>
      </c>
      <c r="BA48" s="66">
        <v>2</v>
      </c>
      <c r="BB48" s="64">
        <v>2</v>
      </c>
      <c r="BC48" s="50">
        <f t="shared" si="44"/>
        <v>1</v>
      </c>
      <c r="BD48" s="66">
        <v>1</v>
      </c>
      <c r="BE48" s="66"/>
      <c r="BF48" s="50">
        <f t="shared" si="45"/>
        <v>0</v>
      </c>
      <c r="BG48" s="18">
        <f t="shared" si="46"/>
        <v>0.5</v>
      </c>
      <c r="BH48" s="8">
        <v>0.15</v>
      </c>
      <c r="BI48" s="8">
        <f t="shared" si="47"/>
        <v>7.4999999999999997E-2</v>
      </c>
      <c r="BJ48" s="34">
        <f t="shared" si="48"/>
        <v>0.14583333333333334</v>
      </c>
      <c r="BK48" s="33">
        <f t="shared" si="49"/>
        <v>0.17499999999999999</v>
      </c>
    </row>
    <row r="49" spans="1:63">
      <c r="A49" s="74">
        <v>45</v>
      </c>
      <c r="B49" s="48" t="s">
        <v>117</v>
      </c>
      <c r="C49" s="47" t="s">
        <v>48</v>
      </c>
      <c r="D49" s="66">
        <v>1</v>
      </c>
      <c r="E49" s="66">
        <v>2</v>
      </c>
      <c r="F49" s="98"/>
      <c r="G49" s="50">
        <f t="shared" si="25"/>
        <v>0</v>
      </c>
      <c r="H49" s="66">
        <v>2</v>
      </c>
      <c r="I49" s="98"/>
      <c r="J49" s="50">
        <f t="shared" si="26"/>
        <v>0</v>
      </c>
      <c r="K49" s="18">
        <f t="shared" si="27"/>
        <v>0</v>
      </c>
      <c r="L49" s="8">
        <v>0.45</v>
      </c>
      <c r="M49" s="8">
        <f t="shared" si="28"/>
        <v>0</v>
      </c>
      <c r="N49" s="67">
        <v>1</v>
      </c>
      <c r="O49" s="66"/>
      <c r="P49" s="50">
        <f t="shared" si="29"/>
        <v>0</v>
      </c>
      <c r="Q49" s="66">
        <v>3</v>
      </c>
      <c r="R49" s="67"/>
      <c r="S49" s="50">
        <f t="shared" si="30"/>
        <v>0</v>
      </c>
      <c r="T49" s="67">
        <v>1</v>
      </c>
      <c r="U49" s="66"/>
      <c r="V49" s="50">
        <f t="shared" si="31"/>
        <v>0</v>
      </c>
      <c r="W49" s="54">
        <v>1</v>
      </c>
      <c r="X49" s="98"/>
      <c r="Y49" s="50">
        <f t="shared" si="32"/>
        <v>0</v>
      </c>
      <c r="Z49" s="54">
        <v>1</v>
      </c>
      <c r="AA49" s="98"/>
      <c r="AB49" s="50">
        <f t="shared" si="33"/>
        <v>0</v>
      </c>
      <c r="AC49" s="54">
        <v>1</v>
      </c>
      <c r="AD49" s="98"/>
      <c r="AE49" s="50">
        <f t="shared" si="34"/>
        <v>0</v>
      </c>
      <c r="AF49" s="54">
        <v>2</v>
      </c>
      <c r="AG49" s="57">
        <v>0</v>
      </c>
      <c r="AH49" s="50">
        <f t="shared" si="35"/>
        <v>0</v>
      </c>
      <c r="AI49" s="54">
        <v>2</v>
      </c>
      <c r="AJ49" s="54">
        <v>1</v>
      </c>
      <c r="AK49" s="50">
        <f t="shared" si="36"/>
        <v>0.5</v>
      </c>
      <c r="AL49" s="18">
        <f t="shared" si="37"/>
        <v>6.25E-2</v>
      </c>
      <c r="AM49" s="8">
        <v>0.25</v>
      </c>
      <c r="AN49" s="8">
        <f t="shared" si="38"/>
        <v>1.5625E-2</v>
      </c>
      <c r="AO49" s="66">
        <v>4</v>
      </c>
      <c r="AP49" s="66">
        <v>3</v>
      </c>
      <c r="AQ49" s="50">
        <f t="shared" si="39"/>
        <v>0.75</v>
      </c>
      <c r="AR49" s="66">
        <v>4</v>
      </c>
      <c r="AS49" s="66"/>
      <c r="AT49" s="50">
        <f t="shared" si="40"/>
        <v>0</v>
      </c>
      <c r="AU49" s="66">
        <v>2</v>
      </c>
      <c r="AV49" s="66">
        <v>1</v>
      </c>
      <c r="AW49" s="50">
        <f t="shared" si="41"/>
        <v>0.5</v>
      </c>
      <c r="AX49" s="18">
        <f t="shared" si="42"/>
        <v>0.41666666666666669</v>
      </c>
      <c r="AY49" s="8">
        <v>0.15</v>
      </c>
      <c r="AZ49" s="8">
        <f t="shared" si="43"/>
        <v>6.25E-2</v>
      </c>
      <c r="BA49" s="66">
        <v>2</v>
      </c>
      <c r="BB49" s="66"/>
      <c r="BC49" s="50">
        <f t="shared" si="44"/>
        <v>0</v>
      </c>
      <c r="BD49" s="66">
        <v>1</v>
      </c>
      <c r="BE49" s="98"/>
      <c r="BF49" s="50">
        <f t="shared" si="45"/>
        <v>0</v>
      </c>
      <c r="BG49" s="18">
        <f t="shared" si="46"/>
        <v>0</v>
      </c>
      <c r="BH49" s="8">
        <v>0.15</v>
      </c>
      <c r="BI49" s="8">
        <f t="shared" si="47"/>
        <v>0</v>
      </c>
      <c r="BJ49" s="34">
        <f t="shared" si="48"/>
        <v>0.11979166666666667</v>
      </c>
      <c r="BK49" s="33">
        <f t="shared" si="49"/>
        <v>0.15625</v>
      </c>
    </row>
    <row r="50" spans="1:63" s="11" customFormat="1">
      <c r="A50" s="96">
        <v>46</v>
      </c>
      <c r="B50" s="48" t="s">
        <v>140</v>
      </c>
      <c r="C50" s="47" t="s">
        <v>144</v>
      </c>
      <c r="D50" s="66">
        <v>1</v>
      </c>
      <c r="E50" s="66">
        <v>2</v>
      </c>
      <c r="F50" s="66">
        <v>0</v>
      </c>
      <c r="G50" s="50">
        <f t="shared" si="25"/>
        <v>0</v>
      </c>
      <c r="H50" s="66">
        <v>2</v>
      </c>
      <c r="I50" s="77">
        <v>0</v>
      </c>
      <c r="J50" s="50">
        <f t="shared" si="26"/>
        <v>0</v>
      </c>
      <c r="K50" s="34">
        <f t="shared" si="27"/>
        <v>0</v>
      </c>
      <c r="L50" s="50">
        <v>0.45</v>
      </c>
      <c r="M50" s="50">
        <f t="shared" si="28"/>
        <v>0</v>
      </c>
      <c r="N50" s="67">
        <v>1</v>
      </c>
      <c r="O50" s="109">
        <v>0</v>
      </c>
      <c r="P50" s="50">
        <f t="shared" si="29"/>
        <v>0</v>
      </c>
      <c r="Q50" s="66">
        <v>3</v>
      </c>
      <c r="R50" s="66">
        <v>0</v>
      </c>
      <c r="S50" s="50">
        <f t="shared" si="30"/>
        <v>0</v>
      </c>
      <c r="T50" s="67">
        <v>1</v>
      </c>
      <c r="U50" s="109">
        <v>0</v>
      </c>
      <c r="V50" s="50">
        <f t="shared" si="31"/>
        <v>0</v>
      </c>
      <c r="W50" s="54">
        <v>1</v>
      </c>
      <c r="X50" s="54">
        <v>0</v>
      </c>
      <c r="Y50" s="50">
        <f t="shared" si="32"/>
        <v>0</v>
      </c>
      <c r="Z50" s="54">
        <v>1</v>
      </c>
      <c r="AA50" s="54">
        <v>0</v>
      </c>
      <c r="AB50" s="50">
        <f t="shared" si="33"/>
        <v>0</v>
      </c>
      <c r="AC50" s="54">
        <v>1</v>
      </c>
      <c r="AD50" s="109">
        <v>0</v>
      </c>
      <c r="AE50" s="50">
        <f t="shared" si="34"/>
        <v>0</v>
      </c>
      <c r="AF50" s="54">
        <v>2</v>
      </c>
      <c r="AG50" s="109">
        <v>0</v>
      </c>
      <c r="AH50" s="50">
        <f t="shared" si="35"/>
        <v>0</v>
      </c>
      <c r="AI50" s="54">
        <v>2</v>
      </c>
      <c r="AJ50" s="109">
        <v>0</v>
      </c>
      <c r="AK50" s="50">
        <f t="shared" si="36"/>
        <v>0</v>
      </c>
      <c r="AL50" s="34">
        <f t="shared" si="37"/>
        <v>0</v>
      </c>
      <c r="AM50" s="50">
        <v>0.25</v>
      </c>
      <c r="AN50" s="50">
        <f t="shared" si="38"/>
        <v>0</v>
      </c>
      <c r="AO50" s="66">
        <v>4</v>
      </c>
      <c r="AP50" s="66">
        <v>4</v>
      </c>
      <c r="AQ50" s="50">
        <f t="shared" si="39"/>
        <v>1</v>
      </c>
      <c r="AR50" s="66">
        <v>4</v>
      </c>
      <c r="AS50" s="66">
        <v>2</v>
      </c>
      <c r="AT50" s="50">
        <f t="shared" si="40"/>
        <v>0.5</v>
      </c>
      <c r="AU50" s="66">
        <v>2</v>
      </c>
      <c r="AV50" s="77">
        <v>0</v>
      </c>
      <c r="AW50" s="50">
        <f t="shared" si="41"/>
        <v>0</v>
      </c>
      <c r="AX50" s="34">
        <f t="shared" si="42"/>
        <v>0.5</v>
      </c>
      <c r="AY50" s="50">
        <v>0.15</v>
      </c>
      <c r="AZ50" s="50">
        <f t="shared" si="43"/>
        <v>7.4999999999999997E-2</v>
      </c>
      <c r="BA50" s="66">
        <v>2</v>
      </c>
      <c r="BB50" s="66">
        <v>0</v>
      </c>
      <c r="BC50" s="50">
        <f t="shared" si="44"/>
        <v>0</v>
      </c>
      <c r="BD50" s="66">
        <v>1</v>
      </c>
      <c r="BE50" s="66">
        <v>0</v>
      </c>
      <c r="BF50" s="50">
        <f t="shared" si="45"/>
        <v>0</v>
      </c>
      <c r="BG50" s="34">
        <f t="shared" si="46"/>
        <v>0</v>
      </c>
      <c r="BH50" s="50">
        <v>0.15</v>
      </c>
      <c r="BI50" s="50">
        <f t="shared" si="47"/>
        <v>0</v>
      </c>
      <c r="BJ50" s="34">
        <f t="shared" si="48"/>
        <v>0.125</v>
      </c>
      <c r="BK50" s="33">
        <f t="shared" si="49"/>
        <v>0.15</v>
      </c>
    </row>
    <row r="51" spans="1:63">
      <c r="A51" s="74">
        <v>47</v>
      </c>
      <c r="B51" s="53" t="s">
        <v>107</v>
      </c>
      <c r="C51" s="47" t="s">
        <v>100</v>
      </c>
      <c r="D51" s="67">
        <v>1</v>
      </c>
      <c r="E51" s="66">
        <v>2</v>
      </c>
      <c r="F51" s="67"/>
      <c r="G51" s="50">
        <f t="shared" si="25"/>
        <v>0</v>
      </c>
      <c r="H51" s="66">
        <v>2</v>
      </c>
      <c r="I51" s="98"/>
      <c r="J51" s="50">
        <f t="shared" si="26"/>
        <v>0</v>
      </c>
      <c r="K51" s="18">
        <f t="shared" si="27"/>
        <v>0</v>
      </c>
      <c r="L51" s="8">
        <v>0.45</v>
      </c>
      <c r="M51" s="8">
        <f t="shared" si="28"/>
        <v>0</v>
      </c>
      <c r="N51" s="67">
        <v>1</v>
      </c>
      <c r="O51" s="67"/>
      <c r="P51" s="50">
        <f t="shared" si="29"/>
        <v>0</v>
      </c>
      <c r="Q51" s="66">
        <v>3</v>
      </c>
      <c r="R51" s="67">
        <v>2</v>
      </c>
      <c r="S51" s="50">
        <f t="shared" si="30"/>
        <v>0.66666666666666674</v>
      </c>
      <c r="T51" s="67">
        <v>1</v>
      </c>
      <c r="U51" s="67"/>
      <c r="V51" s="50">
        <f t="shared" si="31"/>
        <v>0</v>
      </c>
      <c r="W51" s="54">
        <v>1</v>
      </c>
      <c r="X51" s="52"/>
      <c r="Y51" s="50">
        <f t="shared" si="32"/>
        <v>0</v>
      </c>
      <c r="Z51" s="54">
        <v>1</v>
      </c>
      <c r="AA51" s="56"/>
      <c r="AB51" s="50">
        <f t="shared" si="33"/>
        <v>0</v>
      </c>
      <c r="AC51" s="54">
        <v>1</v>
      </c>
      <c r="AD51" s="98"/>
      <c r="AE51" s="50">
        <f t="shared" si="34"/>
        <v>0</v>
      </c>
      <c r="AF51" s="54">
        <v>2</v>
      </c>
      <c r="AG51" s="98"/>
      <c r="AH51" s="50">
        <f t="shared" si="35"/>
        <v>0</v>
      </c>
      <c r="AI51" s="54">
        <v>2</v>
      </c>
      <c r="AJ51" s="55"/>
      <c r="AK51" s="50">
        <f t="shared" si="36"/>
        <v>0</v>
      </c>
      <c r="AL51" s="18">
        <f t="shared" si="37"/>
        <v>8.3333333333333343E-2</v>
      </c>
      <c r="AM51" s="8">
        <v>0.25</v>
      </c>
      <c r="AN51" s="8">
        <f t="shared" si="38"/>
        <v>2.0833333333333336E-2</v>
      </c>
      <c r="AO51" s="66">
        <v>4</v>
      </c>
      <c r="AP51" s="67">
        <v>3</v>
      </c>
      <c r="AQ51" s="50">
        <f t="shared" si="39"/>
        <v>0.75</v>
      </c>
      <c r="AR51" s="66">
        <v>4</v>
      </c>
      <c r="AS51" s="67"/>
      <c r="AT51" s="50">
        <f t="shared" si="40"/>
        <v>0</v>
      </c>
      <c r="AU51" s="66">
        <v>2</v>
      </c>
      <c r="AV51" s="67"/>
      <c r="AW51" s="50">
        <f t="shared" si="41"/>
        <v>0</v>
      </c>
      <c r="AX51" s="18">
        <f t="shared" si="42"/>
        <v>0.25</v>
      </c>
      <c r="AY51" s="8">
        <v>0.15</v>
      </c>
      <c r="AZ51" s="8">
        <f t="shared" si="43"/>
        <v>3.7499999999999999E-2</v>
      </c>
      <c r="BA51" s="66">
        <v>2</v>
      </c>
      <c r="BB51" s="67"/>
      <c r="BC51" s="50">
        <f t="shared" si="44"/>
        <v>0</v>
      </c>
      <c r="BD51" s="66">
        <v>1</v>
      </c>
      <c r="BE51" s="98"/>
      <c r="BF51" s="50">
        <f t="shared" si="45"/>
        <v>0</v>
      </c>
      <c r="BG51" s="18">
        <f t="shared" si="46"/>
        <v>0</v>
      </c>
      <c r="BH51" s="8">
        <v>0.15</v>
      </c>
      <c r="BI51" s="8">
        <f t="shared" si="47"/>
        <v>0</v>
      </c>
      <c r="BJ51" s="34">
        <f t="shared" si="48"/>
        <v>8.3333333333333343E-2</v>
      </c>
      <c r="BK51" s="33">
        <f t="shared" si="49"/>
        <v>0.11666666666666667</v>
      </c>
    </row>
    <row r="52" spans="1:63">
      <c r="A52" s="74">
        <v>48</v>
      </c>
      <c r="B52" s="38" t="s">
        <v>90</v>
      </c>
      <c r="C52" s="48" t="s">
        <v>93</v>
      </c>
      <c r="D52" s="66">
        <v>1</v>
      </c>
      <c r="E52" s="66">
        <v>2</v>
      </c>
      <c r="F52" s="98"/>
      <c r="G52" s="50">
        <f t="shared" si="25"/>
        <v>0</v>
      </c>
      <c r="H52" s="66">
        <v>2</v>
      </c>
      <c r="I52" s="98"/>
      <c r="J52" s="50">
        <f t="shared" si="26"/>
        <v>0</v>
      </c>
      <c r="K52" s="18">
        <f t="shared" si="27"/>
        <v>0</v>
      </c>
      <c r="L52" s="8">
        <v>0.45</v>
      </c>
      <c r="M52" s="8">
        <f t="shared" si="28"/>
        <v>0</v>
      </c>
      <c r="N52" s="67">
        <v>1</v>
      </c>
      <c r="O52" s="66"/>
      <c r="P52" s="50">
        <f t="shared" si="29"/>
        <v>0</v>
      </c>
      <c r="Q52" s="66">
        <v>3</v>
      </c>
      <c r="R52" s="98"/>
      <c r="S52" s="50">
        <f t="shared" si="30"/>
        <v>0</v>
      </c>
      <c r="T52" s="67">
        <v>1</v>
      </c>
      <c r="U52" s="98"/>
      <c r="V52" s="50">
        <f t="shared" si="31"/>
        <v>0</v>
      </c>
      <c r="W52" s="54">
        <v>1</v>
      </c>
      <c r="X52" s="64"/>
      <c r="Y52" s="50">
        <f t="shared" si="32"/>
        <v>0</v>
      </c>
      <c r="Z52" s="54">
        <v>1</v>
      </c>
      <c r="AA52" s="98"/>
      <c r="AB52" s="50">
        <f t="shared" si="33"/>
        <v>0</v>
      </c>
      <c r="AC52" s="54">
        <v>1</v>
      </c>
      <c r="AD52" s="98"/>
      <c r="AE52" s="50">
        <f t="shared" si="34"/>
        <v>0</v>
      </c>
      <c r="AF52" s="54">
        <v>2</v>
      </c>
      <c r="AG52" s="98"/>
      <c r="AH52" s="50">
        <f t="shared" si="35"/>
        <v>0</v>
      </c>
      <c r="AI52" s="54">
        <v>2</v>
      </c>
      <c r="AJ52" s="98"/>
      <c r="AK52" s="50">
        <f t="shared" si="36"/>
        <v>0</v>
      </c>
      <c r="AL52" s="18">
        <f t="shared" si="37"/>
        <v>0</v>
      </c>
      <c r="AM52" s="8">
        <v>0.25</v>
      </c>
      <c r="AN52" s="8">
        <f t="shared" si="38"/>
        <v>0</v>
      </c>
      <c r="AO52" s="66">
        <v>4</v>
      </c>
      <c r="AP52" s="64"/>
      <c r="AQ52" s="50">
        <f t="shared" si="39"/>
        <v>0</v>
      </c>
      <c r="AR52" s="66">
        <v>4</v>
      </c>
      <c r="AS52" s="66"/>
      <c r="AT52" s="50">
        <f t="shared" si="40"/>
        <v>0</v>
      </c>
      <c r="AU52" s="66">
        <v>2</v>
      </c>
      <c r="AV52" s="98"/>
      <c r="AW52" s="50">
        <f t="shared" si="41"/>
        <v>0</v>
      </c>
      <c r="AX52" s="18">
        <f t="shared" si="42"/>
        <v>0</v>
      </c>
      <c r="AY52" s="8">
        <v>0.15</v>
      </c>
      <c r="AZ52" s="8">
        <f t="shared" si="43"/>
        <v>0</v>
      </c>
      <c r="BA52" s="66">
        <v>2</v>
      </c>
      <c r="BB52" s="64"/>
      <c r="BC52" s="50">
        <f t="shared" si="44"/>
        <v>0</v>
      </c>
      <c r="BD52" s="66">
        <v>1</v>
      </c>
      <c r="BE52" s="98"/>
      <c r="BF52" s="50">
        <f t="shared" si="45"/>
        <v>0</v>
      </c>
      <c r="BG52" s="18">
        <f t="shared" si="46"/>
        <v>0</v>
      </c>
      <c r="BH52" s="8">
        <v>0.15</v>
      </c>
      <c r="BI52" s="8">
        <f t="shared" si="47"/>
        <v>0</v>
      </c>
      <c r="BJ52" s="34">
        <f t="shared" si="48"/>
        <v>0</v>
      </c>
      <c r="BK52" s="33">
        <f t="shared" si="49"/>
        <v>0</v>
      </c>
    </row>
    <row r="53" spans="1:63">
      <c r="A53" s="74">
        <v>49</v>
      </c>
      <c r="B53" s="38" t="s">
        <v>86</v>
      </c>
      <c r="C53" s="48" t="s">
        <v>93</v>
      </c>
      <c r="D53" s="66">
        <v>1</v>
      </c>
      <c r="E53" s="66">
        <v>2</v>
      </c>
      <c r="F53" s="66"/>
      <c r="G53" s="50">
        <f t="shared" si="25"/>
        <v>0</v>
      </c>
      <c r="H53" s="66">
        <v>2</v>
      </c>
      <c r="I53" s="66"/>
      <c r="J53" s="50">
        <f t="shared" si="26"/>
        <v>0</v>
      </c>
      <c r="K53" s="18">
        <f t="shared" si="27"/>
        <v>0</v>
      </c>
      <c r="L53" s="8">
        <v>0.45</v>
      </c>
      <c r="M53" s="8">
        <f t="shared" si="28"/>
        <v>0</v>
      </c>
      <c r="N53" s="66">
        <v>1</v>
      </c>
      <c r="O53" s="66"/>
      <c r="P53" s="50">
        <f t="shared" si="29"/>
        <v>0</v>
      </c>
      <c r="Q53" s="66">
        <v>3</v>
      </c>
      <c r="R53" s="66"/>
      <c r="S53" s="50">
        <f t="shared" si="30"/>
        <v>0</v>
      </c>
      <c r="T53" s="66">
        <v>1</v>
      </c>
      <c r="U53" s="66"/>
      <c r="V53" s="50">
        <f t="shared" si="31"/>
        <v>0</v>
      </c>
      <c r="W53" s="54">
        <v>1</v>
      </c>
      <c r="X53" s="64"/>
      <c r="Y53" s="50">
        <f t="shared" si="32"/>
        <v>0</v>
      </c>
      <c r="Z53" s="54">
        <v>1</v>
      </c>
      <c r="AA53" s="54"/>
      <c r="AB53" s="50">
        <f t="shared" si="33"/>
        <v>0</v>
      </c>
      <c r="AC53" s="54">
        <v>1</v>
      </c>
      <c r="AD53" s="50"/>
      <c r="AE53" s="50">
        <f t="shared" si="34"/>
        <v>0</v>
      </c>
      <c r="AF53" s="54">
        <v>2</v>
      </c>
      <c r="AG53" s="50"/>
      <c r="AH53" s="50">
        <f t="shared" si="35"/>
        <v>0</v>
      </c>
      <c r="AI53" s="54">
        <v>2</v>
      </c>
      <c r="AJ53" s="54"/>
      <c r="AK53" s="50">
        <f t="shared" si="36"/>
        <v>0</v>
      </c>
      <c r="AL53" s="18">
        <f t="shared" si="37"/>
        <v>0</v>
      </c>
      <c r="AM53" s="8">
        <v>0.25</v>
      </c>
      <c r="AN53" s="8">
        <f t="shared" si="38"/>
        <v>0</v>
      </c>
      <c r="AO53" s="66">
        <v>4</v>
      </c>
      <c r="AP53" s="64"/>
      <c r="AQ53" s="50">
        <f t="shared" si="39"/>
        <v>0</v>
      </c>
      <c r="AR53" s="66">
        <v>4</v>
      </c>
      <c r="AS53" s="66"/>
      <c r="AT53" s="50">
        <f t="shared" si="40"/>
        <v>0</v>
      </c>
      <c r="AU53" s="66">
        <v>2</v>
      </c>
      <c r="AV53" s="66"/>
      <c r="AW53" s="50">
        <f t="shared" si="41"/>
        <v>0</v>
      </c>
      <c r="AX53" s="18">
        <f t="shared" si="42"/>
        <v>0</v>
      </c>
      <c r="AY53" s="8">
        <v>0.15</v>
      </c>
      <c r="AZ53" s="8">
        <f t="shared" si="43"/>
        <v>0</v>
      </c>
      <c r="BA53" s="66">
        <v>2</v>
      </c>
      <c r="BB53" s="64"/>
      <c r="BC53" s="50">
        <f t="shared" si="44"/>
        <v>0</v>
      </c>
      <c r="BD53" s="66">
        <v>1</v>
      </c>
      <c r="BE53" s="66"/>
      <c r="BF53" s="50">
        <f t="shared" si="45"/>
        <v>0</v>
      </c>
      <c r="BG53" s="18">
        <f t="shared" si="46"/>
        <v>0</v>
      </c>
      <c r="BH53" s="8">
        <v>0.15</v>
      </c>
      <c r="BI53" s="8">
        <f t="shared" si="47"/>
        <v>0</v>
      </c>
      <c r="BJ53" s="34">
        <f t="shared" si="48"/>
        <v>0</v>
      </c>
      <c r="BK53" s="33">
        <f t="shared" si="49"/>
        <v>0</v>
      </c>
    </row>
    <row r="54" spans="1:63">
      <c r="A54" s="89">
        <v>50</v>
      </c>
      <c r="B54" s="38" t="s">
        <v>184</v>
      </c>
      <c r="C54" s="48" t="s">
        <v>93</v>
      </c>
      <c r="D54" s="66">
        <v>1</v>
      </c>
      <c r="E54" s="66">
        <v>2</v>
      </c>
      <c r="F54" s="66"/>
      <c r="G54" s="50">
        <f t="shared" si="25"/>
        <v>0</v>
      </c>
      <c r="H54" s="66">
        <v>2</v>
      </c>
      <c r="I54" s="66"/>
      <c r="J54" s="50">
        <f t="shared" si="26"/>
        <v>0</v>
      </c>
      <c r="K54" s="18">
        <f t="shared" si="27"/>
        <v>0</v>
      </c>
      <c r="L54" s="8">
        <v>0.45</v>
      </c>
      <c r="M54" s="8">
        <f t="shared" si="28"/>
        <v>0</v>
      </c>
      <c r="N54" s="66">
        <v>1</v>
      </c>
      <c r="O54" s="66"/>
      <c r="P54" s="50">
        <f t="shared" si="29"/>
        <v>0</v>
      </c>
      <c r="Q54" s="66">
        <v>3</v>
      </c>
      <c r="R54" s="66"/>
      <c r="S54" s="50">
        <f t="shared" si="30"/>
        <v>0</v>
      </c>
      <c r="T54" s="66">
        <v>1</v>
      </c>
      <c r="U54" s="66"/>
      <c r="V54" s="50">
        <f t="shared" si="31"/>
        <v>0</v>
      </c>
      <c r="W54" s="54">
        <v>1</v>
      </c>
      <c r="X54" s="64"/>
      <c r="Y54" s="50">
        <f t="shared" si="32"/>
        <v>0</v>
      </c>
      <c r="Z54" s="54">
        <v>1</v>
      </c>
      <c r="AA54" s="54"/>
      <c r="AB54" s="50">
        <f t="shared" si="33"/>
        <v>0</v>
      </c>
      <c r="AC54" s="54">
        <v>1</v>
      </c>
      <c r="AD54" s="50"/>
      <c r="AE54" s="50">
        <f t="shared" si="34"/>
        <v>0</v>
      </c>
      <c r="AF54" s="54">
        <v>2</v>
      </c>
      <c r="AG54" s="50"/>
      <c r="AH54" s="50">
        <f t="shared" si="35"/>
        <v>0</v>
      </c>
      <c r="AI54" s="54">
        <v>2</v>
      </c>
      <c r="AJ54" s="54"/>
      <c r="AK54" s="50">
        <f t="shared" si="36"/>
        <v>0</v>
      </c>
      <c r="AL54" s="18">
        <f t="shared" si="37"/>
        <v>0</v>
      </c>
      <c r="AM54" s="8">
        <v>0.25</v>
      </c>
      <c r="AN54" s="8">
        <f t="shared" si="38"/>
        <v>0</v>
      </c>
      <c r="AO54" s="66">
        <v>4</v>
      </c>
      <c r="AP54" s="64"/>
      <c r="AQ54" s="50">
        <f t="shared" si="39"/>
        <v>0</v>
      </c>
      <c r="AR54" s="66">
        <v>4</v>
      </c>
      <c r="AS54" s="66"/>
      <c r="AT54" s="50">
        <f t="shared" si="40"/>
        <v>0</v>
      </c>
      <c r="AU54" s="66">
        <v>2</v>
      </c>
      <c r="AV54" s="66"/>
      <c r="AW54" s="50">
        <f t="shared" si="41"/>
        <v>0</v>
      </c>
      <c r="AX54" s="18">
        <f t="shared" si="42"/>
        <v>0</v>
      </c>
      <c r="AY54" s="8">
        <v>0.15</v>
      </c>
      <c r="AZ54" s="8">
        <f t="shared" si="43"/>
        <v>0</v>
      </c>
      <c r="BA54" s="66">
        <v>2</v>
      </c>
      <c r="BB54" s="64"/>
      <c r="BC54" s="50">
        <f t="shared" si="44"/>
        <v>0</v>
      </c>
      <c r="BD54" s="66">
        <v>1</v>
      </c>
      <c r="BE54" s="66"/>
      <c r="BF54" s="50">
        <f t="shared" si="45"/>
        <v>0</v>
      </c>
      <c r="BG54" s="18">
        <f t="shared" si="46"/>
        <v>0</v>
      </c>
      <c r="BH54" s="8">
        <v>0.15</v>
      </c>
      <c r="BI54" s="8">
        <f t="shared" si="47"/>
        <v>0</v>
      </c>
      <c r="BJ54" s="34">
        <f t="shared" si="48"/>
        <v>0</v>
      </c>
      <c r="BK54" s="33">
        <f t="shared" si="49"/>
        <v>0</v>
      </c>
    </row>
    <row r="55" spans="1:63">
      <c r="M55" s="17">
        <f>AVERAGE(M5:M54)</f>
        <v>8.5499999999999993E-2</v>
      </c>
      <c r="AN55" s="17">
        <f>AVERAGE(AN5:AN54)</f>
        <v>9.7187500000000024E-2</v>
      </c>
      <c r="AZ55" s="17">
        <f>AVERAGE(AZ5:AZ54)</f>
        <v>8.0000000000000016E-2</v>
      </c>
      <c r="BI55" s="17">
        <f>AVERAGE(BI5:BI54)</f>
        <v>4.3500000000000011E-2</v>
      </c>
      <c r="BK55" s="85">
        <f>AVERAGE(BK5:BK54)</f>
        <v>0.61237500000000011</v>
      </c>
    </row>
  </sheetData>
  <autoFilter ref="BK1:BK10"/>
  <mergeCells count="30">
    <mergeCell ref="D2:D4"/>
    <mergeCell ref="C2:C4"/>
    <mergeCell ref="B2:B4"/>
    <mergeCell ref="A2:A4"/>
    <mergeCell ref="A1:BI1"/>
    <mergeCell ref="K2:M3"/>
    <mergeCell ref="E2:J2"/>
    <mergeCell ref="E3:G3"/>
    <mergeCell ref="H3:J3"/>
    <mergeCell ref="W3:Y3"/>
    <mergeCell ref="T3:V3"/>
    <mergeCell ref="Q3:S3"/>
    <mergeCell ref="N3:P3"/>
    <mergeCell ref="N2:AK2"/>
    <mergeCell ref="AL2:AN3"/>
    <mergeCell ref="AO2:AW2"/>
    <mergeCell ref="BK1:BK3"/>
    <mergeCell ref="BJ1:BJ3"/>
    <mergeCell ref="BD3:BF3"/>
    <mergeCell ref="AX2:AZ3"/>
    <mergeCell ref="BA3:BC3"/>
    <mergeCell ref="BG2:BI3"/>
    <mergeCell ref="BA2:BF2"/>
    <mergeCell ref="AI3:AK3"/>
    <mergeCell ref="Z3:AB3"/>
    <mergeCell ref="AU3:AW3"/>
    <mergeCell ref="AR3:AT3"/>
    <mergeCell ref="AO3:AQ3"/>
    <mergeCell ref="AC3:AE3"/>
    <mergeCell ref="AF3:AH3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13"/>
  <sheetViews>
    <sheetView zoomScale="90" zoomScaleNormal="90" workbookViewId="0">
      <pane xSplit="2" ySplit="4" topLeftCell="AN5" activePane="bottomRight" state="frozen"/>
      <selection pane="topRight" activeCell="C1" sqref="C1"/>
      <selection pane="bottomLeft" activeCell="A4" sqref="A4"/>
      <selection pane="bottomRight" activeCell="BC5" sqref="BC5"/>
    </sheetView>
  </sheetViews>
  <sheetFormatPr defaultRowHeight="15.75"/>
  <cols>
    <col min="1" max="1" width="4.85546875" style="2" customWidth="1"/>
    <col min="2" max="2" width="22.7109375" style="2" customWidth="1"/>
    <col min="3" max="3" width="43" style="2" customWidth="1"/>
    <col min="4" max="4" width="8.42578125" style="2" customWidth="1"/>
    <col min="5" max="5" width="8" style="2" customWidth="1"/>
    <col min="6" max="6" width="8.28515625" style="2" customWidth="1"/>
    <col min="7" max="7" width="9.28515625" style="2" customWidth="1"/>
    <col min="8" max="8" width="7.5703125" style="2" customWidth="1"/>
    <col min="9" max="9" width="8" style="2" customWidth="1"/>
    <col min="10" max="10" width="7.7109375" style="2" customWidth="1"/>
    <col min="11" max="12" width="7.85546875" style="2" customWidth="1"/>
    <col min="13" max="13" width="7.85546875" style="7" customWidth="1"/>
    <col min="14" max="14" width="7.5703125" style="2" customWidth="1"/>
    <col min="15" max="15" width="7.85546875" style="2" customWidth="1"/>
    <col min="16" max="16" width="8.140625" style="2" customWidth="1"/>
    <col min="17" max="17" width="7.85546875" style="2" customWidth="1"/>
    <col min="18" max="18" width="8.140625" style="2" customWidth="1"/>
    <col min="19" max="19" width="7.7109375" style="2" customWidth="1"/>
    <col min="20" max="20" width="8.42578125" style="2" customWidth="1"/>
    <col min="21" max="34" width="8" style="2" customWidth="1"/>
    <col min="35" max="36" width="8.140625" style="2" customWidth="1"/>
    <col min="37" max="37" width="8.7109375" style="2" customWidth="1"/>
    <col min="38" max="39" width="8.42578125" style="2" customWidth="1"/>
    <col min="40" max="40" width="9.140625" style="7" customWidth="1"/>
    <col min="41" max="41" width="8.28515625" style="2" customWidth="1"/>
    <col min="42" max="42" width="8" style="2" customWidth="1"/>
    <col min="43" max="43" width="7" style="7" customWidth="1"/>
    <col min="44" max="44" width="8" style="2" customWidth="1"/>
    <col min="45" max="45" width="7.85546875" style="2" customWidth="1"/>
    <col min="46" max="46" width="7.5703125" style="7" customWidth="1"/>
    <col min="47" max="47" width="8" style="2" customWidth="1"/>
    <col min="48" max="48" width="8.140625" style="2" customWidth="1"/>
    <col min="49" max="49" width="7.5703125" style="2" customWidth="1"/>
    <col min="50" max="51" width="8.140625" style="2" customWidth="1"/>
    <col min="52" max="52" width="8.140625" style="7" customWidth="1"/>
    <col min="53" max="53" width="9.85546875" style="2" customWidth="1"/>
    <col min="54" max="54" width="9.7109375" style="2" customWidth="1"/>
    <col min="55" max="55" width="9" style="2" customWidth="1"/>
    <col min="56" max="57" width="7.85546875" style="2" customWidth="1"/>
    <col min="58" max="58" width="8" style="7" customWidth="1"/>
    <col min="59" max="59" width="9.140625" style="2" customWidth="1"/>
    <col min="60" max="60" width="10.140625" style="2" customWidth="1"/>
    <col min="61" max="16384" width="9.140625" style="2"/>
  </cols>
  <sheetData>
    <row r="1" spans="1:60" ht="27.75" customHeight="1">
      <c r="A1" s="149" t="s">
        <v>30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1"/>
      <c r="BG1" s="115" t="s">
        <v>9</v>
      </c>
      <c r="BH1" s="115" t="s">
        <v>22</v>
      </c>
    </row>
    <row r="2" spans="1:60" s="13" customFormat="1" ht="47.25" customHeight="1">
      <c r="A2" s="133" t="s">
        <v>3</v>
      </c>
      <c r="B2" s="133" t="s">
        <v>0</v>
      </c>
      <c r="C2" s="127" t="s">
        <v>17</v>
      </c>
      <c r="D2" s="123" t="s">
        <v>14</v>
      </c>
      <c r="E2" s="158" t="s">
        <v>11</v>
      </c>
      <c r="F2" s="158"/>
      <c r="G2" s="158"/>
      <c r="H2" s="158"/>
      <c r="I2" s="158"/>
      <c r="J2" s="158"/>
      <c r="K2" s="119" t="s">
        <v>5</v>
      </c>
      <c r="L2" s="119"/>
      <c r="M2" s="119"/>
      <c r="N2" s="152" t="s">
        <v>12</v>
      </c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4"/>
      <c r="AL2" s="138" t="s">
        <v>6</v>
      </c>
      <c r="AM2" s="139"/>
      <c r="AN2" s="140"/>
      <c r="AO2" s="144" t="s">
        <v>33</v>
      </c>
      <c r="AP2" s="145"/>
      <c r="AQ2" s="145"/>
      <c r="AR2" s="145"/>
      <c r="AS2" s="145"/>
      <c r="AT2" s="145"/>
      <c r="AU2" s="145"/>
      <c r="AV2" s="145"/>
      <c r="AW2" s="145"/>
      <c r="AX2" s="138" t="s">
        <v>7</v>
      </c>
      <c r="AY2" s="139"/>
      <c r="AZ2" s="140"/>
      <c r="BA2" s="152" t="s">
        <v>13</v>
      </c>
      <c r="BB2" s="153"/>
      <c r="BC2" s="153"/>
      <c r="BD2" s="119" t="s">
        <v>8</v>
      </c>
      <c r="BE2" s="119"/>
      <c r="BF2" s="119"/>
      <c r="BG2" s="116"/>
      <c r="BH2" s="116"/>
    </row>
    <row r="3" spans="1:60" ht="189.75" customHeight="1">
      <c r="A3" s="133"/>
      <c r="B3" s="133"/>
      <c r="C3" s="128"/>
      <c r="D3" s="123"/>
      <c r="E3" s="123" t="s">
        <v>34</v>
      </c>
      <c r="F3" s="123"/>
      <c r="G3" s="123"/>
      <c r="H3" s="123" t="s">
        <v>35</v>
      </c>
      <c r="I3" s="123"/>
      <c r="J3" s="123"/>
      <c r="K3" s="119"/>
      <c r="L3" s="119"/>
      <c r="M3" s="119"/>
      <c r="N3" s="124" t="s">
        <v>43</v>
      </c>
      <c r="O3" s="125"/>
      <c r="P3" s="126"/>
      <c r="Q3" s="124" t="s">
        <v>36</v>
      </c>
      <c r="R3" s="125"/>
      <c r="S3" s="126"/>
      <c r="T3" s="124" t="s">
        <v>37</v>
      </c>
      <c r="U3" s="125"/>
      <c r="V3" s="126"/>
      <c r="W3" s="124" t="s">
        <v>38</v>
      </c>
      <c r="X3" s="125"/>
      <c r="Y3" s="126"/>
      <c r="Z3" s="155" t="s">
        <v>44</v>
      </c>
      <c r="AA3" s="156"/>
      <c r="AB3" s="157"/>
      <c r="AC3" s="123" t="s">
        <v>45</v>
      </c>
      <c r="AD3" s="123"/>
      <c r="AE3" s="123"/>
      <c r="AF3" s="123" t="s">
        <v>31</v>
      </c>
      <c r="AG3" s="123"/>
      <c r="AH3" s="123"/>
      <c r="AI3" s="124" t="s">
        <v>39</v>
      </c>
      <c r="AJ3" s="125"/>
      <c r="AK3" s="126"/>
      <c r="AL3" s="141"/>
      <c r="AM3" s="142"/>
      <c r="AN3" s="143"/>
      <c r="AO3" s="124" t="s">
        <v>40</v>
      </c>
      <c r="AP3" s="125"/>
      <c r="AQ3" s="126"/>
      <c r="AR3" s="124" t="s">
        <v>41</v>
      </c>
      <c r="AS3" s="125"/>
      <c r="AT3" s="126"/>
      <c r="AU3" s="124" t="s">
        <v>32</v>
      </c>
      <c r="AV3" s="125"/>
      <c r="AW3" s="126"/>
      <c r="AX3" s="141"/>
      <c r="AY3" s="142"/>
      <c r="AZ3" s="143"/>
      <c r="BA3" s="118" t="s">
        <v>15</v>
      </c>
      <c r="BB3" s="118"/>
      <c r="BC3" s="118"/>
      <c r="BD3" s="119"/>
      <c r="BE3" s="119"/>
      <c r="BF3" s="119"/>
      <c r="BG3" s="117"/>
      <c r="BH3" s="117"/>
    </row>
    <row r="4" spans="1:60" ht="15.75" customHeight="1">
      <c r="A4" s="133"/>
      <c r="B4" s="133"/>
      <c r="C4" s="129"/>
      <c r="D4" s="123"/>
      <c r="E4" s="29" t="s">
        <v>1</v>
      </c>
      <c r="F4" s="29" t="s">
        <v>2</v>
      </c>
      <c r="G4" s="29" t="s">
        <v>4</v>
      </c>
      <c r="H4" s="29" t="s">
        <v>1</v>
      </c>
      <c r="I4" s="29" t="s">
        <v>2</v>
      </c>
      <c r="J4" s="29" t="s">
        <v>4</v>
      </c>
      <c r="K4" s="9"/>
      <c r="L4" s="12" t="s">
        <v>10</v>
      </c>
      <c r="M4" s="12" t="s">
        <v>18</v>
      </c>
      <c r="N4" s="29" t="s">
        <v>1</v>
      </c>
      <c r="O4" s="29" t="s">
        <v>2</v>
      </c>
      <c r="P4" s="29" t="s">
        <v>4</v>
      </c>
      <c r="Q4" s="29" t="s">
        <v>1</v>
      </c>
      <c r="R4" s="29" t="s">
        <v>2</v>
      </c>
      <c r="S4" s="29" t="s">
        <v>4</v>
      </c>
      <c r="T4" s="29" t="s">
        <v>1</v>
      </c>
      <c r="U4" s="29" t="s">
        <v>2</v>
      </c>
      <c r="V4" s="29" t="s">
        <v>4</v>
      </c>
      <c r="W4" s="29" t="s">
        <v>1</v>
      </c>
      <c r="X4" s="29" t="s">
        <v>2</v>
      </c>
      <c r="Y4" s="29" t="s">
        <v>4</v>
      </c>
      <c r="Z4" s="29" t="s">
        <v>1</v>
      </c>
      <c r="AA4" s="29" t="s">
        <v>2</v>
      </c>
      <c r="AB4" s="29" t="s">
        <v>4</v>
      </c>
      <c r="AC4" s="29" t="s">
        <v>1</v>
      </c>
      <c r="AD4" s="29" t="s">
        <v>2</v>
      </c>
      <c r="AE4" s="29" t="s">
        <v>4</v>
      </c>
      <c r="AF4" s="29" t="s">
        <v>1</v>
      </c>
      <c r="AG4" s="29" t="s">
        <v>2</v>
      </c>
      <c r="AH4" s="29" t="s">
        <v>4</v>
      </c>
      <c r="AI4" s="29" t="s">
        <v>1</v>
      </c>
      <c r="AJ4" s="29" t="s">
        <v>2</v>
      </c>
      <c r="AK4" s="29" t="s">
        <v>4</v>
      </c>
      <c r="AL4" s="9"/>
      <c r="AM4" s="12" t="s">
        <v>10</v>
      </c>
      <c r="AN4" s="12" t="s">
        <v>19</v>
      </c>
      <c r="AO4" s="29" t="s">
        <v>1</v>
      </c>
      <c r="AP4" s="29" t="s">
        <v>2</v>
      </c>
      <c r="AQ4" s="6" t="s">
        <v>4</v>
      </c>
      <c r="AR4" s="29" t="s">
        <v>1</v>
      </c>
      <c r="AS4" s="29" t="s">
        <v>2</v>
      </c>
      <c r="AT4" s="6" t="s">
        <v>4</v>
      </c>
      <c r="AU4" s="29" t="s">
        <v>1</v>
      </c>
      <c r="AV4" s="29" t="s">
        <v>2</v>
      </c>
      <c r="AW4" s="29" t="s">
        <v>4</v>
      </c>
      <c r="AX4" s="9"/>
      <c r="AY4" s="12" t="s">
        <v>10</v>
      </c>
      <c r="AZ4" s="12" t="s">
        <v>20</v>
      </c>
      <c r="BA4" s="28" t="s">
        <v>1</v>
      </c>
      <c r="BB4" s="28" t="s">
        <v>2</v>
      </c>
      <c r="BC4" s="28" t="s">
        <v>4</v>
      </c>
      <c r="BD4" s="14"/>
      <c r="BE4" s="12" t="s">
        <v>10</v>
      </c>
      <c r="BF4" s="12" t="s">
        <v>21</v>
      </c>
      <c r="BG4" s="5" t="s">
        <v>4</v>
      </c>
      <c r="BH4" s="5" t="s">
        <v>23</v>
      </c>
    </row>
    <row r="5" spans="1:60" s="11" customFormat="1" ht="20.25" customHeight="1">
      <c r="A5" s="19">
        <v>1</v>
      </c>
      <c r="B5" s="46" t="s">
        <v>60</v>
      </c>
      <c r="C5" s="45" t="s">
        <v>61</v>
      </c>
      <c r="D5" s="87">
        <v>1</v>
      </c>
      <c r="E5" s="70">
        <v>3</v>
      </c>
      <c r="F5" s="88">
        <v>0</v>
      </c>
      <c r="G5" s="24">
        <f t="shared" ref="G5:G12" si="0">((F5*100)/E5)/100</f>
        <v>0</v>
      </c>
      <c r="H5" s="71">
        <v>3</v>
      </c>
      <c r="I5" s="88">
        <v>2</v>
      </c>
      <c r="J5" s="24">
        <f t="shared" ref="J5:J12" si="1">((I5*100)/H5)/100</f>
        <v>0.66666666666666674</v>
      </c>
      <c r="K5" s="12">
        <f t="shared" ref="K5:K12" si="2">(J5+G5)/2</f>
        <v>0.33333333333333337</v>
      </c>
      <c r="L5" s="16">
        <v>0.45</v>
      </c>
      <c r="M5" s="16">
        <f t="shared" ref="M5:M12" si="3">K5*0.5</f>
        <v>0.16666666666666669</v>
      </c>
      <c r="N5" s="71">
        <v>1</v>
      </c>
      <c r="O5" s="71"/>
      <c r="P5" s="24">
        <f t="shared" ref="P5:P12" si="4">((O5*100)/N5)/100</f>
        <v>0</v>
      </c>
      <c r="Q5" s="71">
        <v>4</v>
      </c>
      <c r="R5" s="71">
        <v>1</v>
      </c>
      <c r="S5" s="24">
        <f t="shared" ref="S5:S12" si="5">((R5*100)/Q5)/100</f>
        <v>0.25</v>
      </c>
      <c r="T5" s="71">
        <v>1</v>
      </c>
      <c r="U5" s="71">
        <v>1</v>
      </c>
      <c r="V5" s="24">
        <f t="shared" ref="V5:V12" si="6">((U5*100)/T5)/100</f>
        <v>1</v>
      </c>
      <c r="W5" s="71">
        <v>2</v>
      </c>
      <c r="X5" s="71">
        <v>2</v>
      </c>
      <c r="Y5" s="24">
        <f t="shared" ref="Y5:Y12" si="7">((X5*100)/W5)/100</f>
        <v>1</v>
      </c>
      <c r="Z5" s="71">
        <v>1</v>
      </c>
      <c r="AA5" s="71"/>
      <c r="AB5" s="24">
        <f t="shared" ref="AB5:AB12" si="8">((AA5*100)/Z5)/100</f>
        <v>0</v>
      </c>
      <c r="AC5" s="71">
        <v>1</v>
      </c>
      <c r="AD5" s="71"/>
      <c r="AE5" s="24">
        <f t="shared" ref="AE5:AE12" si="9">((AD5*100)/AC5)/100</f>
        <v>0</v>
      </c>
      <c r="AF5" s="71">
        <v>3</v>
      </c>
      <c r="AG5" s="71"/>
      <c r="AH5" s="24">
        <f t="shared" ref="AH5:AH12" si="10">((AG5*100)/AF5)/100</f>
        <v>0</v>
      </c>
      <c r="AI5" s="25">
        <v>2</v>
      </c>
      <c r="AJ5" s="25"/>
      <c r="AK5" s="24">
        <f t="shared" ref="AK5:AK12" si="11">((AJ5*100)/AI5)/100</f>
        <v>0</v>
      </c>
      <c r="AL5" s="12">
        <f t="shared" ref="AL5:AL12" si="12">(AK5+V5+S5+P5+AB5+Y5+AE5+AH5)/8</f>
        <v>0.28125</v>
      </c>
      <c r="AM5" s="16">
        <v>0.25</v>
      </c>
      <c r="AN5" s="16">
        <f t="shared" ref="AN5:AN12" si="13">AL5*AM5</f>
        <v>7.03125E-2</v>
      </c>
      <c r="AO5" s="71">
        <v>4</v>
      </c>
      <c r="AP5" s="71">
        <v>3</v>
      </c>
      <c r="AQ5" s="24">
        <f t="shared" ref="AQ5:AQ12" si="14">((AP5*100)/AO5)/100</f>
        <v>0.75</v>
      </c>
      <c r="AR5" s="71">
        <v>4</v>
      </c>
      <c r="AS5" s="71">
        <v>4</v>
      </c>
      <c r="AT5" s="24">
        <f t="shared" ref="AT5:AT12" si="15">((AS5*100)/AR5)/100</f>
        <v>1</v>
      </c>
      <c r="AU5" s="70">
        <v>3</v>
      </c>
      <c r="AV5" s="88">
        <v>3</v>
      </c>
      <c r="AW5" s="24">
        <f t="shared" ref="AW5:AW12" si="16">((AV5*100)/AU5)/100</f>
        <v>1</v>
      </c>
      <c r="AX5" s="12">
        <f t="shared" ref="AX5:AX12" si="17">(AW5+AT5+AQ5)/3</f>
        <v>0.91666666666666663</v>
      </c>
      <c r="AY5" s="16">
        <v>0.15</v>
      </c>
      <c r="AZ5" s="16">
        <f t="shared" ref="AZ5:AZ12" si="18">AX5*AY5</f>
        <v>0.13749999999999998</v>
      </c>
      <c r="BA5" s="71">
        <v>1</v>
      </c>
      <c r="BB5" s="71">
        <v>2</v>
      </c>
      <c r="BC5" s="24">
        <f t="shared" ref="BC5:BC12" si="19">((BB5*100)/BA5)/100</f>
        <v>2</v>
      </c>
      <c r="BD5" s="12">
        <f t="shared" ref="BD5:BD12" si="20">(BC5)/1</f>
        <v>2</v>
      </c>
      <c r="BE5" s="16">
        <v>0.15</v>
      </c>
      <c r="BF5" s="16">
        <f t="shared" ref="BF5:BF12" si="21">BD5*BE5</f>
        <v>0.3</v>
      </c>
      <c r="BG5" s="113">
        <f t="shared" ref="BG5:BG12" si="22">(BD5+AX5+AL5+K5)/4</f>
        <v>0.8828125</v>
      </c>
      <c r="BH5" s="27">
        <f t="shared" ref="BH5:BH12" si="23">(BF5+AZ5+AN5+M5)*2</f>
        <v>1.3489583333333335</v>
      </c>
    </row>
    <row r="6" spans="1:60" s="11" customFormat="1">
      <c r="A6" s="19">
        <v>2</v>
      </c>
      <c r="B6" s="68" t="s">
        <v>133</v>
      </c>
      <c r="C6" s="69" t="s">
        <v>134</v>
      </c>
      <c r="D6" s="70">
        <v>1</v>
      </c>
      <c r="E6" s="70">
        <v>3</v>
      </c>
      <c r="F6" s="71">
        <v>2</v>
      </c>
      <c r="G6" s="24">
        <f t="shared" si="0"/>
        <v>0.66666666666666674</v>
      </c>
      <c r="H6" s="71">
        <v>3</v>
      </c>
      <c r="I6" s="71">
        <v>0</v>
      </c>
      <c r="J6" s="24">
        <f t="shared" si="1"/>
        <v>0</v>
      </c>
      <c r="K6" s="159">
        <f t="shared" si="2"/>
        <v>0.33333333333333337</v>
      </c>
      <c r="L6" s="160">
        <v>0.45</v>
      </c>
      <c r="M6" s="160">
        <f t="shared" si="3"/>
        <v>0.16666666666666669</v>
      </c>
      <c r="N6" s="71">
        <v>1</v>
      </c>
      <c r="O6" s="71">
        <v>2</v>
      </c>
      <c r="P6" s="24">
        <f t="shared" si="4"/>
        <v>2</v>
      </c>
      <c r="Q6" s="71">
        <v>4</v>
      </c>
      <c r="R6" s="71">
        <v>2</v>
      </c>
      <c r="S6" s="24">
        <f t="shared" si="5"/>
        <v>0.5</v>
      </c>
      <c r="T6" s="71">
        <v>1</v>
      </c>
      <c r="U6" s="71">
        <v>3</v>
      </c>
      <c r="V6" s="24">
        <f t="shared" si="6"/>
        <v>3</v>
      </c>
      <c r="W6" s="71">
        <v>2</v>
      </c>
      <c r="X6" s="26">
        <v>1</v>
      </c>
      <c r="Y6" s="24">
        <f t="shared" si="7"/>
        <v>0.5</v>
      </c>
      <c r="Z6" s="71">
        <v>1</v>
      </c>
      <c r="AA6" s="73">
        <v>1</v>
      </c>
      <c r="AB6" s="24">
        <f t="shared" si="8"/>
        <v>1</v>
      </c>
      <c r="AC6" s="71">
        <v>1</v>
      </c>
      <c r="AD6" s="24"/>
      <c r="AE6" s="24">
        <f t="shared" si="9"/>
        <v>0</v>
      </c>
      <c r="AF6" s="71">
        <v>3</v>
      </c>
      <c r="AG6" s="26">
        <v>2</v>
      </c>
      <c r="AH6" s="24">
        <f t="shared" si="10"/>
        <v>0.66666666666666674</v>
      </c>
      <c r="AI6" s="25">
        <v>2</v>
      </c>
      <c r="AJ6" s="71"/>
      <c r="AK6" s="24">
        <f t="shared" si="11"/>
        <v>0</v>
      </c>
      <c r="AL6" s="159">
        <f t="shared" si="12"/>
        <v>0.95833333333333337</v>
      </c>
      <c r="AM6" s="160">
        <v>0.25</v>
      </c>
      <c r="AN6" s="160">
        <f t="shared" si="13"/>
        <v>0.23958333333333334</v>
      </c>
      <c r="AO6" s="71">
        <v>4</v>
      </c>
      <c r="AP6" s="71">
        <v>2</v>
      </c>
      <c r="AQ6" s="24">
        <f t="shared" si="14"/>
        <v>0.5</v>
      </c>
      <c r="AR6" s="71">
        <v>4</v>
      </c>
      <c r="AS6" s="71">
        <v>3</v>
      </c>
      <c r="AT6" s="24">
        <f t="shared" si="15"/>
        <v>0.75</v>
      </c>
      <c r="AU6" s="70">
        <v>3</v>
      </c>
      <c r="AV6" s="71">
        <v>9</v>
      </c>
      <c r="AW6" s="24">
        <f t="shared" si="16"/>
        <v>3</v>
      </c>
      <c r="AX6" s="159">
        <f t="shared" si="17"/>
        <v>1.4166666666666667</v>
      </c>
      <c r="AY6" s="160">
        <v>0.15</v>
      </c>
      <c r="AZ6" s="160">
        <f t="shared" si="18"/>
        <v>0.21249999999999999</v>
      </c>
      <c r="BA6" s="71">
        <v>1</v>
      </c>
      <c r="BB6" s="71">
        <v>0</v>
      </c>
      <c r="BC6" s="24">
        <f t="shared" si="19"/>
        <v>0</v>
      </c>
      <c r="BD6" s="159">
        <f t="shared" si="20"/>
        <v>0</v>
      </c>
      <c r="BE6" s="160">
        <v>0.15</v>
      </c>
      <c r="BF6" s="160">
        <f t="shared" si="21"/>
        <v>0</v>
      </c>
      <c r="BG6" s="113">
        <f t="shared" si="22"/>
        <v>0.67708333333333337</v>
      </c>
      <c r="BH6" s="27">
        <f t="shared" si="23"/>
        <v>1.2375</v>
      </c>
    </row>
    <row r="7" spans="1:60" s="11" customFormat="1">
      <c r="A7" s="96">
        <v>3</v>
      </c>
      <c r="B7" s="72" t="s">
        <v>47</v>
      </c>
      <c r="C7" s="69" t="s">
        <v>100</v>
      </c>
      <c r="D7" s="71">
        <v>1</v>
      </c>
      <c r="E7" s="70">
        <v>3</v>
      </c>
      <c r="F7" s="71">
        <v>1</v>
      </c>
      <c r="G7" s="24">
        <f t="shared" si="0"/>
        <v>0.33333333333333337</v>
      </c>
      <c r="H7" s="71">
        <v>3</v>
      </c>
      <c r="I7" s="71">
        <v>0</v>
      </c>
      <c r="J7" s="24">
        <f t="shared" si="1"/>
        <v>0</v>
      </c>
      <c r="K7" s="159">
        <f t="shared" si="2"/>
        <v>0.16666666666666669</v>
      </c>
      <c r="L7" s="160">
        <v>0.45</v>
      </c>
      <c r="M7" s="160">
        <f t="shared" si="3"/>
        <v>8.3333333333333343E-2</v>
      </c>
      <c r="N7" s="71">
        <v>1</v>
      </c>
      <c r="O7" s="71">
        <v>1</v>
      </c>
      <c r="P7" s="24">
        <f t="shared" si="4"/>
        <v>1</v>
      </c>
      <c r="Q7" s="71">
        <v>4</v>
      </c>
      <c r="R7" s="71">
        <v>17</v>
      </c>
      <c r="S7" s="24">
        <f t="shared" si="5"/>
        <v>4.25</v>
      </c>
      <c r="T7" s="71">
        <v>1</v>
      </c>
      <c r="U7" s="71">
        <v>3</v>
      </c>
      <c r="V7" s="24">
        <f t="shared" si="6"/>
        <v>3</v>
      </c>
      <c r="W7" s="71">
        <v>2</v>
      </c>
      <c r="X7" s="71">
        <v>8</v>
      </c>
      <c r="Y7" s="24">
        <f t="shared" si="7"/>
        <v>4</v>
      </c>
      <c r="Z7" s="71">
        <v>1</v>
      </c>
      <c r="AA7" s="24">
        <v>0.01</v>
      </c>
      <c r="AB7" s="24">
        <f t="shared" si="8"/>
        <v>0.01</v>
      </c>
      <c r="AC7" s="71">
        <v>1</v>
      </c>
      <c r="AD7" s="73">
        <v>0</v>
      </c>
      <c r="AE7" s="24">
        <f t="shared" si="9"/>
        <v>0</v>
      </c>
      <c r="AF7" s="71">
        <v>3</v>
      </c>
      <c r="AG7" s="88">
        <v>0</v>
      </c>
      <c r="AH7" s="24">
        <f t="shared" si="10"/>
        <v>0</v>
      </c>
      <c r="AI7" s="25">
        <v>2</v>
      </c>
      <c r="AJ7" s="114">
        <v>0</v>
      </c>
      <c r="AK7" s="24">
        <f t="shared" si="11"/>
        <v>0</v>
      </c>
      <c r="AL7" s="159">
        <f t="shared" si="12"/>
        <v>1.5325</v>
      </c>
      <c r="AM7" s="160">
        <v>0.25</v>
      </c>
      <c r="AN7" s="160">
        <f t="shared" si="13"/>
        <v>0.38312499999999999</v>
      </c>
      <c r="AO7" s="71">
        <v>4</v>
      </c>
      <c r="AP7" s="71">
        <v>4</v>
      </c>
      <c r="AQ7" s="24">
        <f t="shared" si="14"/>
        <v>1</v>
      </c>
      <c r="AR7" s="71">
        <v>4</v>
      </c>
      <c r="AS7" s="88">
        <v>0</v>
      </c>
      <c r="AT7" s="24">
        <f t="shared" si="15"/>
        <v>0</v>
      </c>
      <c r="AU7" s="70">
        <v>3</v>
      </c>
      <c r="AV7" s="71">
        <v>0</v>
      </c>
      <c r="AW7" s="24">
        <f t="shared" si="16"/>
        <v>0</v>
      </c>
      <c r="AX7" s="159">
        <f t="shared" si="17"/>
        <v>0.33333333333333331</v>
      </c>
      <c r="AY7" s="160">
        <v>0.15</v>
      </c>
      <c r="AZ7" s="160">
        <f t="shared" si="18"/>
        <v>4.9999999999999996E-2</v>
      </c>
      <c r="BA7" s="71">
        <v>1</v>
      </c>
      <c r="BB7" s="71">
        <v>0</v>
      </c>
      <c r="BC7" s="24">
        <f t="shared" si="19"/>
        <v>0</v>
      </c>
      <c r="BD7" s="159">
        <f t="shared" si="20"/>
        <v>0</v>
      </c>
      <c r="BE7" s="160">
        <v>0.15</v>
      </c>
      <c r="BF7" s="160">
        <f t="shared" si="21"/>
        <v>0</v>
      </c>
      <c r="BG7" s="113">
        <f t="shared" si="22"/>
        <v>0.50812499999999994</v>
      </c>
      <c r="BH7" s="27">
        <f t="shared" si="23"/>
        <v>1.0329166666666667</v>
      </c>
    </row>
    <row r="8" spans="1:60" s="11" customFormat="1">
      <c r="A8" s="96">
        <v>4</v>
      </c>
      <c r="B8" s="68" t="s">
        <v>163</v>
      </c>
      <c r="C8" s="69" t="s">
        <v>164</v>
      </c>
      <c r="D8" s="70">
        <v>1</v>
      </c>
      <c r="E8" s="70">
        <v>3</v>
      </c>
      <c r="F8" s="71">
        <v>0</v>
      </c>
      <c r="G8" s="24">
        <f t="shared" si="0"/>
        <v>0</v>
      </c>
      <c r="H8" s="71">
        <v>3</v>
      </c>
      <c r="I8" s="71">
        <v>1</v>
      </c>
      <c r="J8" s="24">
        <f t="shared" si="1"/>
        <v>0.33333333333333337</v>
      </c>
      <c r="K8" s="159">
        <f t="shared" si="2"/>
        <v>0.16666666666666669</v>
      </c>
      <c r="L8" s="160">
        <v>0.45</v>
      </c>
      <c r="M8" s="160">
        <f t="shared" si="3"/>
        <v>8.3333333333333343E-2</v>
      </c>
      <c r="N8" s="71">
        <v>1</v>
      </c>
      <c r="O8" s="71">
        <v>0</v>
      </c>
      <c r="P8" s="24">
        <f t="shared" si="4"/>
        <v>0</v>
      </c>
      <c r="Q8" s="71">
        <v>4</v>
      </c>
      <c r="R8" s="71">
        <v>5</v>
      </c>
      <c r="S8" s="24">
        <f t="shared" si="5"/>
        <v>1.25</v>
      </c>
      <c r="T8" s="71">
        <v>1</v>
      </c>
      <c r="U8" s="71">
        <v>1</v>
      </c>
      <c r="V8" s="24">
        <f t="shared" si="6"/>
        <v>1</v>
      </c>
      <c r="W8" s="71">
        <v>2</v>
      </c>
      <c r="X8" s="26">
        <v>3</v>
      </c>
      <c r="Y8" s="24">
        <f t="shared" si="7"/>
        <v>1.5</v>
      </c>
      <c r="Z8" s="71">
        <v>1</v>
      </c>
      <c r="AA8" s="78">
        <v>0</v>
      </c>
      <c r="AB8" s="24">
        <f t="shared" si="8"/>
        <v>0</v>
      </c>
      <c r="AC8" s="71">
        <v>1</v>
      </c>
      <c r="AD8" s="24">
        <v>0</v>
      </c>
      <c r="AE8" s="24">
        <f t="shared" si="9"/>
        <v>0</v>
      </c>
      <c r="AF8" s="71">
        <v>3</v>
      </c>
      <c r="AG8" s="26">
        <v>0</v>
      </c>
      <c r="AH8" s="24">
        <f t="shared" si="10"/>
        <v>0</v>
      </c>
      <c r="AI8" s="25">
        <v>2</v>
      </c>
      <c r="AJ8" s="25">
        <v>2</v>
      </c>
      <c r="AK8" s="24">
        <f t="shared" si="11"/>
        <v>1</v>
      </c>
      <c r="AL8" s="159">
        <f t="shared" si="12"/>
        <v>0.59375</v>
      </c>
      <c r="AM8" s="160">
        <v>0.25</v>
      </c>
      <c r="AN8" s="160">
        <f t="shared" si="13"/>
        <v>0.1484375</v>
      </c>
      <c r="AO8" s="71">
        <v>4</v>
      </c>
      <c r="AP8" s="71">
        <v>4</v>
      </c>
      <c r="AQ8" s="24">
        <f t="shared" si="14"/>
        <v>1</v>
      </c>
      <c r="AR8" s="71">
        <v>4</v>
      </c>
      <c r="AS8" s="71">
        <v>1</v>
      </c>
      <c r="AT8" s="24">
        <f t="shared" si="15"/>
        <v>0.25</v>
      </c>
      <c r="AU8" s="70">
        <v>3</v>
      </c>
      <c r="AV8" s="71">
        <v>0</v>
      </c>
      <c r="AW8" s="24">
        <f t="shared" si="16"/>
        <v>0</v>
      </c>
      <c r="AX8" s="159">
        <f t="shared" si="17"/>
        <v>0.41666666666666669</v>
      </c>
      <c r="AY8" s="160">
        <v>0.15</v>
      </c>
      <c r="AZ8" s="160">
        <f t="shared" si="18"/>
        <v>6.25E-2</v>
      </c>
      <c r="BA8" s="71">
        <v>1</v>
      </c>
      <c r="BB8" s="71">
        <v>0</v>
      </c>
      <c r="BC8" s="24">
        <f t="shared" si="19"/>
        <v>0</v>
      </c>
      <c r="BD8" s="159">
        <f t="shared" si="20"/>
        <v>0</v>
      </c>
      <c r="BE8" s="160">
        <v>0.15</v>
      </c>
      <c r="BF8" s="160">
        <f t="shared" si="21"/>
        <v>0</v>
      </c>
      <c r="BG8" s="113">
        <f t="shared" si="22"/>
        <v>0.29427083333333337</v>
      </c>
      <c r="BH8" s="27">
        <f t="shared" si="23"/>
        <v>0.58854166666666674</v>
      </c>
    </row>
    <row r="9" spans="1:60" s="11" customFormat="1">
      <c r="A9" s="96">
        <v>5</v>
      </c>
      <c r="B9" s="68" t="s">
        <v>130</v>
      </c>
      <c r="C9" s="69" t="s">
        <v>124</v>
      </c>
      <c r="D9" s="71">
        <v>1</v>
      </c>
      <c r="E9" s="70">
        <v>3</v>
      </c>
      <c r="F9" s="71">
        <v>0</v>
      </c>
      <c r="G9" s="24">
        <f t="shared" si="0"/>
        <v>0</v>
      </c>
      <c r="H9" s="71">
        <v>3</v>
      </c>
      <c r="I9" s="71">
        <v>0</v>
      </c>
      <c r="J9" s="24">
        <f t="shared" si="1"/>
        <v>0</v>
      </c>
      <c r="K9" s="159">
        <f t="shared" si="2"/>
        <v>0</v>
      </c>
      <c r="L9" s="160">
        <v>0.45</v>
      </c>
      <c r="M9" s="160">
        <f t="shared" si="3"/>
        <v>0</v>
      </c>
      <c r="N9" s="71">
        <v>1</v>
      </c>
      <c r="O9" s="71">
        <v>0</v>
      </c>
      <c r="P9" s="24">
        <f t="shared" si="4"/>
        <v>0</v>
      </c>
      <c r="Q9" s="71">
        <v>4</v>
      </c>
      <c r="R9" s="71">
        <v>0</v>
      </c>
      <c r="S9" s="24">
        <f t="shared" si="5"/>
        <v>0</v>
      </c>
      <c r="T9" s="71">
        <v>1</v>
      </c>
      <c r="U9" s="71">
        <v>1</v>
      </c>
      <c r="V9" s="24">
        <f t="shared" si="6"/>
        <v>1</v>
      </c>
      <c r="W9" s="71">
        <v>2</v>
      </c>
      <c r="X9" s="88">
        <v>0</v>
      </c>
      <c r="Y9" s="24">
        <f t="shared" si="7"/>
        <v>0</v>
      </c>
      <c r="Z9" s="71">
        <v>1</v>
      </c>
      <c r="AA9" s="73">
        <v>1</v>
      </c>
      <c r="AB9" s="24">
        <f t="shared" si="8"/>
        <v>1</v>
      </c>
      <c r="AC9" s="71">
        <v>1</v>
      </c>
      <c r="AD9" s="24">
        <v>0</v>
      </c>
      <c r="AE9" s="24">
        <f t="shared" si="9"/>
        <v>0</v>
      </c>
      <c r="AF9" s="71">
        <v>3</v>
      </c>
      <c r="AG9" s="73">
        <v>0</v>
      </c>
      <c r="AH9" s="24">
        <f t="shared" si="10"/>
        <v>0</v>
      </c>
      <c r="AI9" s="25">
        <v>2</v>
      </c>
      <c r="AJ9" s="25">
        <v>1</v>
      </c>
      <c r="AK9" s="24">
        <f t="shared" si="11"/>
        <v>0.5</v>
      </c>
      <c r="AL9" s="159">
        <f t="shared" si="12"/>
        <v>0.3125</v>
      </c>
      <c r="AM9" s="160">
        <v>0.25</v>
      </c>
      <c r="AN9" s="160">
        <f t="shared" si="13"/>
        <v>7.8125E-2</v>
      </c>
      <c r="AO9" s="71">
        <v>4</v>
      </c>
      <c r="AP9" s="71">
        <v>4</v>
      </c>
      <c r="AQ9" s="24">
        <f t="shared" si="14"/>
        <v>1</v>
      </c>
      <c r="AR9" s="71">
        <v>4</v>
      </c>
      <c r="AS9" s="71">
        <v>3</v>
      </c>
      <c r="AT9" s="24">
        <f t="shared" si="15"/>
        <v>0.75</v>
      </c>
      <c r="AU9" s="70">
        <v>3</v>
      </c>
      <c r="AV9" s="71">
        <v>0</v>
      </c>
      <c r="AW9" s="24">
        <f t="shared" si="16"/>
        <v>0</v>
      </c>
      <c r="AX9" s="159">
        <f t="shared" si="17"/>
        <v>0.58333333333333337</v>
      </c>
      <c r="AY9" s="160">
        <v>0.15</v>
      </c>
      <c r="AZ9" s="160">
        <f t="shared" si="18"/>
        <v>8.7500000000000008E-2</v>
      </c>
      <c r="BA9" s="71">
        <v>1</v>
      </c>
      <c r="BB9" s="71">
        <v>0</v>
      </c>
      <c r="BC9" s="24">
        <f t="shared" si="19"/>
        <v>0</v>
      </c>
      <c r="BD9" s="159">
        <f t="shared" si="20"/>
        <v>0</v>
      </c>
      <c r="BE9" s="160">
        <v>0.15</v>
      </c>
      <c r="BF9" s="160">
        <f t="shared" si="21"/>
        <v>0</v>
      </c>
      <c r="BG9" s="113">
        <f t="shared" si="22"/>
        <v>0.22395833333333334</v>
      </c>
      <c r="BH9" s="27">
        <f t="shared" si="23"/>
        <v>0.33125000000000004</v>
      </c>
    </row>
    <row r="10" spans="1:60">
      <c r="A10" s="19">
        <v>6</v>
      </c>
      <c r="B10" s="68" t="s">
        <v>46</v>
      </c>
      <c r="C10" s="69" t="s">
        <v>100</v>
      </c>
      <c r="D10" s="70">
        <v>1.25</v>
      </c>
      <c r="E10" s="70">
        <v>3</v>
      </c>
      <c r="F10" s="70">
        <v>0</v>
      </c>
      <c r="G10" s="24">
        <f t="shared" si="0"/>
        <v>0</v>
      </c>
      <c r="H10" s="71">
        <v>3</v>
      </c>
      <c r="I10" s="71">
        <v>0</v>
      </c>
      <c r="J10" s="24">
        <f t="shared" si="1"/>
        <v>0</v>
      </c>
      <c r="K10" s="159">
        <f t="shared" si="2"/>
        <v>0</v>
      </c>
      <c r="L10" s="160">
        <v>0.45</v>
      </c>
      <c r="M10" s="160">
        <f t="shared" si="3"/>
        <v>0</v>
      </c>
      <c r="N10" s="71">
        <v>1</v>
      </c>
      <c r="O10" s="71">
        <v>0</v>
      </c>
      <c r="P10" s="24">
        <f t="shared" si="4"/>
        <v>0</v>
      </c>
      <c r="Q10" s="71">
        <v>4</v>
      </c>
      <c r="R10" s="71">
        <v>5</v>
      </c>
      <c r="S10" s="24">
        <f t="shared" si="5"/>
        <v>1.25</v>
      </c>
      <c r="T10" s="71">
        <v>1</v>
      </c>
      <c r="U10" s="71">
        <v>1</v>
      </c>
      <c r="V10" s="24">
        <f t="shared" si="6"/>
        <v>1</v>
      </c>
      <c r="W10" s="71">
        <v>2</v>
      </c>
      <c r="X10" s="71">
        <v>2</v>
      </c>
      <c r="Y10" s="24">
        <f t="shared" si="7"/>
        <v>1</v>
      </c>
      <c r="Z10" s="71">
        <v>1</v>
      </c>
      <c r="AA10" s="37">
        <v>0</v>
      </c>
      <c r="AB10" s="24">
        <f t="shared" si="8"/>
        <v>0</v>
      </c>
      <c r="AC10" s="71">
        <v>1</v>
      </c>
      <c r="AD10" s="71">
        <v>0</v>
      </c>
      <c r="AE10" s="24">
        <f t="shared" si="9"/>
        <v>0</v>
      </c>
      <c r="AF10" s="71">
        <v>3</v>
      </c>
      <c r="AG10" s="26">
        <v>0</v>
      </c>
      <c r="AH10" s="24">
        <f t="shared" si="10"/>
        <v>0</v>
      </c>
      <c r="AI10" s="25">
        <v>2</v>
      </c>
      <c r="AJ10" s="25">
        <v>0</v>
      </c>
      <c r="AK10" s="24">
        <f t="shared" si="11"/>
        <v>0</v>
      </c>
      <c r="AL10" s="159">
        <f t="shared" si="12"/>
        <v>0.40625</v>
      </c>
      <c r="AM10" s="160">
        <v>0.25</v>
      </c>
      <c r="AN10" s="160">
        <f t="shared" si="13"/>
        <v>0.1015625</v>
      </c>
      <c r="AO10" s="71">
        <v>4</v>
      </c>
      <c r="AP10" s="71">
        <v>2</v>
      </c>
      <c r="AQ10" s="24">
        <f t="shared" si="14"/>
        <v>0.5</v>
      </c>
      <c r="AR10" s="71">
        <v>4</v>
      </c>
      <c r="AS10" s="71">
        <v>1</v>
      </c>
      <c r="AT10" s="24">
        <f t="shared" si="15"/>
        <v>0.25</v>
      </c>
      <c r="AU10" s="70">
        <v>3</v>
      </c>
      <c r="AV10" s="70">
        <v>1</v>
      </c>
      <c r="AW10" s="24">
        <f t="shared" si="16"/>
        <v>0.33333333333333337</v>
      </c>
      <c r="AX10" s="159">
        <f t="shared" si="17"/>
        <v>0.36111111111111116</v>
      </c>
      <c r="AY10" s="160">
        <v>0.15</v>
      </c>
      <c r="AZ10" s="160">
        <f t="shared" si="18"/>
        <v>5.4166666666666675E-2</v>
      </c>
      <c r="BA10" s="71">
        <v>1</v>
      </c>
      <c r="BB10" s="71">
        <v>0</v>
      </c>
      <c r="BC10" s="24">
        <f t="shared" si="19"/>
        <v>0</v>
      </c>
      <c r="BD10" s="159">
        <f t="shared" si="20"/>
        <v>0</v>
      </c>
      <c r="BE10" s="160">
        <v>0.15</v>
      </c>
      <c r="BF10" s="160">
        <f t="shared" si="21"/>
        <v>0</v>
      </c>
      <c r="BG10" s="113">
        <f t="shared" si="22"/>
        <v>0.19184027777777779</v>
      </c>
      <c r="BH10" s="27">
        <f t="shared" si="23"/>
        <v>0.31145833333333334</v>
      </c>
    </row>
    <row r="11" spans="1:60" s="11" customFormat="1">
      <c r="A11" s="96">
        <v>7</v>
      </c>
      <c r="B11" s="68" t="s">
        <v>145</v>
      </c>
      <c r="C11" s="69" t="s">
        <v>144</v>
      </c>
      <c r="D11" s="70">
        <v>1</v>
      </c>
      <c r="E11" s="70">
        <v>3</v>
      </c>
      <c r="F11" s="71">
        <v>0</v>
      </c>
      <c r="G11" s="24">
        <f t="shared" si="0"/>
        <v>0</v>
      </c>
      <c r="H11" s="71">
        <v>3</v>
      </c>
      <c r="I11" s="71">
        <v>0</v>
      </c>
      <c r="J11" s="24">
        <f t="shared" si="1"/>
        <v>0</v>
      </c>
      <c r="K11" s="159">
        <f t="shared" si="2"/>
        <v>0</v>
      </c>
      <c r="L11" s="160">
        <v>0.45</v>
      </c>
      <c r="M11" s="160">
        <f t="shared" si="3"/>
        <v>0</v>
      </c>
      <c r="N11" s="71">
        <v>1</v>
      </c>
      <c r="O11" s="71">
        <v>0</v>
      </c>
      <c r="P11" s="24">
        <f t="shared" si="4"/>
        <v>0</v>
      </c>
      <c r="Q11" s="71">
        <v>4</v>
      </c>
      <c r="R11" s="71">
        <v>0</v>
      </c>
      <c r="S11" s="24">
        <f t="shared" si="5"/>
        <v>0</v>
      </c>
      <c r="T11" s="71">
        <v>1</v>
      </c>
      <c r="U11" s="71">
        <v>0</v>
      </c>
      <c r="V11" s="24">
        <f t="shared" si="6"/>
        <v>0</v>
      </c>
      <c r="W11" s="71">
        <v>2</v>
      </c>
      <c r="X11" s="26">
        <v>0</v>
      </c>
      <c r="Y11" s="24">
        <f t="shared" si="7"/>
        <v>0</v>
      </c>
      <c r="Z11" s="71">
        <v>1</v>
      </c>
      <c r="AA11" s="73">
        <v>0</v>
      </c>
      <c r="AB11" s="24">
        <f t="shared" si="8"/>
        <v>0</v>
      </c>
      <c r="AC11" s="71">
        <v>1</v>
      </c>
      <c r="AD11" s="73">
        <v>1</v>
      </c>
      <c r="AE11" s="24">
        <f t="shared" si="9"/>
        <v>1</v>
      </c>
      <c r="AF11" s="71">
        <v>3</v>
      </c>
      <c r="AG11" s="26">
        <v>0</v>
      </c>
      <c r="AH11" s="24">
        <f t="shared" si="10"/>
        <v>0</v>
      </c>
      <c r="AI11" s="25">
        <v>2</v>
      </c>
      <c r="AJ11" s="25">
        <v>0</v>
      </c>
      <c r="AK11" s="24">
        <f t="shared" si="11"/>
        <v>0</v>
      </c>
      <c r="AL11" s="159">
        <f t="shared" si="12"/>
        <v>0.125</v>
      </c>
      <c r="AM11" s="160">
        <v>0.25</v>
      </c>
      <c r="AN11" s="160">
        <f t="shared" si="13"/>
        <v>3.125E-2</v>
      </c>
      <c r="AO11" s="71">
        <v>4</v>
      </c>
      <c r="AP11" s="71">
        <v>5</v>
      </c>
      <c r="AQ11" s="24">
        <f t="shared" si="14"/>
        <v>1.25</v>
      </c>
      <c r="AR11" s="71">
        <v>4</v>
      </c>
      <c r="AS11" s="71">
        <v>1</v>
      </c>
      <c r="AT11" s="24">
        <f t="shared" si="15"/>
        <v>0.25</v>
      </c>
      <c r="AU11" s="70">
        <v>3</v>
      </c>
      <c r="AV11" s="71">
        <v>0</v>
      </c>
      <c r="AW11" s="24">
        <f t="shared" si="16"/>
        <v>0</v>
      </c>
      <c r="AX11" s="159">
        <f t="shared" si="17"/>
        <v>0.5</v>
      </c>
      <c r="AY11" s="160">
        <v>0.15</v>
      </c>
      <c r="AZ11" s="160">
        <f t="shared" si="18"/>
        <v>7.4999999999999997E-2</v>
      </c>
      <c r="BA11" s="71">
        <v>1</v>
      </c>
      <c r="BB11" s="71">
        <v>0</v>
      </c>
      <c r="BC11" s="24">
        <f t="shared" si="19"/>
        <v>0</v>
      </c>
      <c r="BD11" s="159">
        <f t="shared" si="20"/>
        <v>0</v>
      </c>
      <c r="BE11" s="160">
        <v>0.15</v>
      </c>
      <c r="BF11" s="160">
        <f t="shared" si="21"/>
        <v>0</v>
      </c>
      <c r="BG11" s="113">
        <f t="shared" si="22"/>
        <v>0.15625</v>
      </c>
      <c r="BH11" s="27">
        <f t="shared" si="23"/>
        <v>0.21249999999999999</v>
      </c>
    </row>
    <row r="12" spans="1:60" s="11" customFormat="1">
      <c r="A12" s="96">
        <v>8</v>
      </c>
      <c r="B12" s="68" t="s">
        <v>120</v>
      </c>
      <c r="C12" s="69" t="s">
        <v>48</v>
      </c>
      <c r="D12" s="70">
        <v>1</v>
      </c>
      <c r="E12" s="70">
        <v>3</v>
      </c>
      <c r="F12" s="71">
        <v>0</v>
      </c>
      <c r="G12" s="24">
        <f t="shared" si="0"/>
        <v>0</v>
      </c>
      <c r="H12" s="71">
        <v>3</v>
      </c>
      <c r="I12" s="71">
        <v>0</v>
      </c>
      <c r="J12" s="24">
        <f t="shared" si="1"/>
        <v>0</v>
      </c>
      <c r="K12" s="159">
        <f t="shared" si="2"/>
        <v>0</v>
      </c>
      <c r="L12" s="160">
        <v>0.45</v>
      </c>
      <c r="M12" s="160">
        <f t="shared" si="3"/>
        <v>0</v>
      </c>
      <c r="N12" s="71">
        <v>1</v>
      </c>
      <c r="O12" s="71">
        <v>0</v>
      </c>
      <c r="P12" s="24">
        <f t="shared" si="4"/>
        <v>0</v>
      </c>
      <c r="Q12" s="71">
        <v>4</v>
      </c>
      <c r="R12" s="71">
        <v>0</v>
      </c>
      <c r="S12" s="24">
        <f t="shared" si="5"/>
        <v>0</v>
      </c>
      <c r="T12" s="71">
        <v>1</v>
      </c>
      <c r="U12" s="71">
        <v>0</v>
      </c>
      <c r="V12" s="24">
        <f t="shared" si="6"/>
        <v>0</v>
      </c>
      <c r="W12" s="71">
        <v>2</v>
      </c>
      <c r="X12" s="73">
        <v>0</v>
      </c>
      <c r="Y12" s="24">
        <f t="shared" si="7"/>
        <v>0</v>
      </c>
      <c r="Z12" s="71">
        <v>1</v>
      </c>
      <c r="AA12" s="24">
        <v>0</v>
      </c>
      <c r="AB12" s="24">
        <f t="shared" si="8"/>
        <v>0</v>
      </c>
      <c r="AC12" s="71">
        <v>1</v>
      </c>
      <c r="AD12" s="24">
        <v>0</v>
      </c>
      <c r="AE12" s="24">
        <f t="shared" si="9"/>
        <v>0</v>
      </c>
      <c r="AF12" s="71">
        <v>3</v>
      </c>
      <c r="AG12" s="73">
        <v>0</v>
      </c>
      <c r="AH12" s="24">
        <f t="shared" si="10"/>
        <v>0</v>
      </c>
      <c r="AI12" s="25">
        <v>2</v>
      </c>
      <c r="AJ12" s="25">
        <v>0</v>
      </c>
      <c r="AK12" s="24">
        <f t="shared" si="11"/>
        <v>0</v>
      </c>
      <c r="AL12" s="159">
        <f t="shared" si="12"/>
        <v>0</v>
      </c>
      <c r="AM12" s="160">
        <v>0.25</v>
      </c>
      <c r="AN12" s="160">
        <f t="shared" si="13"/>
        <v>0</v>
      </c>
      <c r="AO12" s="71">
        <v>4</v>
      </c>
      <c r="AP12" s="71">
        <v>2</v>
      </c>
      <c r="AQ12" s="24">
        <f t="shared" si="14"/>
        <v>0.5</v>
      </c>
      <c r="AR12" s="71">
        <v>4</v>
      </c>
      <c r="AS12" s="71">
        <v>1</v>
      </c>
      <c r="AT12" s="24">
        <f t="shared" si="15"/>
        <v>0.25</v>
      </c>
      <c r="AU12" s="70">
        <v>3</v>
      </c>
      <c r="AV12" s="71">
        <v>1</v>
      </c>
      <c r="AW12" s="24">
        <f t="shared" si="16"/>
        <v>0.33333333333333337</v>
      </c>
      <c r="AX12" s="159">
        <f t="shared" si="17"/>
        <v>0.36111111111111116</v>
      </c>
      <c r="AY12" s="160">
        <v>0.15</v>
      </c>
      <c r="AZ12" s="160">
        <f t="shared" si="18"/>
        <v>5.4166666666666675E-2</v>
      </c>
      <c r="BA12" s="71">
        <v>1</v>
      </c>
      <c r="BB12" s="71">
        <v>0</v>
      </c>
      <c r="BC12" s="24">
        <f t="shared" si="19"/>
        <v>0</v>
      </c>
      <c r="BD12" s="159">
        <f t="shared" si="20"/>
        <v>0</v>
      </c>
      <c r="BE12" s="160">
        <v>0.15</v>
      </c>
      <c r="BF12" s="160">
        <f t="shared" si="21"/>
        <v>0</v>
      </c>
      <c r="BG12" s="113">
        <f t="shared" si="22"/>
        <v>9.027777777777779E-2</v>
      </c>
      <c r="BH12" s="27">
        <f t="shared" si="23"/>
        <v>0.10833333333333335</v>
      </c>
    </row>
    <row r="13" spans="1:60">
      <c r="M13" s="7">
        <f>AVERAGE(M5:M12)</f>
        <v>6.2500000000000014E-2</v>
      </c>
      <c r="AN13" s="7">
        <f>AVERAGE(AN5:AN12)</f>
        <v>0.13154947916666668</v>
      </c>
      <c r="AZ13" s="7">
        <f>AVERAGE(AZ5:AZ12)</f>
        <v>9.166666666666666E-2</v>
      </c>
      <c r="BF13" s="7">
        <f>AVERAGE(BF5:BF12)</f>
        <v>3.7499999999999999E-2</v>
      </c>
      <c r="BH13" s="85">
        <f>AVERAGE(BH5:BH12)</f>
        <v>0.64643229166666683</v>
      </c>
    </row>
  </sheetData>
  <mergeCells count="29">
    <mergeCell ref="BH1:BH3"/>
    <mergeCell ref="K2:M3"/>
    <mergeCell ref="E3:G3"/>
    <mergeCell ref="H3:J3"/>
    <mergeCell ref="BA2:BC2"/>
    <mergeCell ref="AU3:AW3"/>
    <mergeCell ref="AO3:AQ3"/>
    <mergeCell ref="AR3:AT3"/>
    <mergeCell ref="A1:BF1"/>
    <mergeCell ref="E2:J2"/>
    <mergeCell ref="N2:AK2"/>
    <mergeCell ref="AL2:AN3"/>
    <mergeCell ref="A2:A4"/>
    <mergeCell ref="B2:B4"/>
    <mergeCell ref="D2:D4"/>
    <mergeCell ref="C2:C4"/>
    <mergeCell ref="Z3:AB3"/>
    <mergeCell ref="BG1:BG3"/>
    <mergeCell ref="N3:P3"/>
    <mergeCell ref="Q3:S3"/>
    <mergeCell ref="T3:V3"/>
    <mergeCell ref="AI3:AK3"/>
    <mergeCell ref="BA3:BC3"/>
    <mergeCell ref="W3:Y3"/>
    <mergeCell ref="BD2:BF3"/>
    <mergeCell ref="AX2:AZ3"/>
    <mergeCell ref="AO2:AW2"/>
    <mergeCell ref="AC3:AE3"/>
    <mergeCell ref="AF3:AH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activeCell="Q13" sqref="Q13"/>
    </sheetView>
  </sheetViews>
  <sheetFormatPr defaultRowHeight="15"/>
  <cols>
    <col min="1" max="1" width="36.85546875" customWidth="1"/>
    <col min="2" max="2" width="11" customWidth="1"/>
    <col min="3" max="3" width="9.140625" customWidth="1"/>
  </cols>
  <sheetData>
    <row r="1" spans="1:3">
      <c r="A1" t="s">
        <v>185</v>
      </c>
      <c r="B1" s="40">
        <f>(((Преподаватели!M62+Доценты!M55+Профессор!M13)/3)*100)/45</f>
        <v>0.16518518518518521</v>
      </c>
      <c r="C1" s="40">
        <v>1</v>
      </c>
    </row>
    <row r="2" spans="1:3">
      <c r="A2" t="s">
        <v>186</v>
      </c>
      <c r="B2" s="40">
        <f>(((Преподаватели!AE62+Доценты!AN55+Профессор!AN13)/3)*100)/25</f>
        <v>0.41024579678362577</v>
      </c>
      <c r="C2" s="40">
        <v>1</v>
      </c>
    </row>
    <row r="3" spans="1:3">
      <c r="A3" t="s">
        <v>187</v>
      </c>
      <c r="B3" s="40">
        <f>(((Преподаватели!AQ62+Доценты!AZ55+Профессор!AZ14)/3)*100)/15</f>
        <v>0.28450292397660831</v>
      </c>
      <c r="C3" s="40">
        <v>1</v>
      </c>
    </row>
    <row r="4" spans="1:3">
      <c r="A4" t="s">
        <v>188</v>
      </c>
      <c r="B4" s="40">
        <f>(((Преподаватели!AZ62+Доценты!BI55+Профессор!BF13)/3)*100)/15</f>
        <v>0.27064327485380119</v>
      </c>
      <c r="C4" s="40">
        <v>1</v>
      </c>
    </row>
    <row r="5" spans="1:3">
      <c r="B5" s="40"/>
    </row>
    <row r="6" spans="1:3">
      <c r="A6" s="41" t="s">
        <v>49</v>
      </c>
      <c r="B6" s="42">
        <f>(Преподаватели!BB62+Доценты!BK55+Профессор!BH13)/3</f>
        <v>0.58144453581871358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Преподаватели</vt:lpstr>
      <vt:lpstr>Доценты</vt:lpstr>
      <vt:lpstr>Профессор</vt:lpstr>
      <vt:lpstr>Паучки УД Наук о жизни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2013-11-29T08:58:49Z</dcterms:modified>
</cp:coreProperties>
</file>